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ONTROL_INTERNO\INFORMES PLANES DE MEJORAMIENTO\SEGUIMIENTO PLAN MEJORA AGN 2020\Seguimiento a marzo 31 de 2020 IT\"/>
    </mc:Choice>
  </mc:AlternateContent>
  <bookViews>
    <workbookView xWindow="0" yWindow="0" windowWidth="20490" windowHeight="7620"/>
  </bookViews>
  <sheets>
    <sheet name="PMA" sheetId="1" r:id="rId1"/>
    <sheet name="Instructivo PMA" sheetId="4" state="hidden" r:id="rId2"/>
  </sheets>
  <definedNames>
    <definedName name="_xlnm.Print_Area" localSheetId="0">PMA!$A$1:$O$23</definedName>
    <definedName name="_xlnm.Print_Titles" localSheetId="0">PMA!$6:$8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 l="1"/>
  <c r="L15" i="1"/>
  <c r="L12" i="1"/>
  <c r="L10" i="1"/>
  <c r="L11" i="1"/>
  <c r="L9" i="1"/>
  <c r="F19" i="1" l="1"/>
  <c r="F21" i="1"/>
  <c r="I12" i="1" l="1"/>
  <c r="F17" i="1" l="1"/>
  <c r="I10" i="1" l="1"/>
  <c r="I11" i="1"/>
  <c r="I13" i="1"/>
  <c r="I14" i="1"/>
  <c r="I15" i="1"/>
  <c r="I16" i="1"/>
  <c r="I9" i="1"/>
  <c r="F22" i="1" l="1"/>
  <c r="F20" i="1"/>
  <c r="F18" i="1"/>
  <c r="E23" i="1" l="1"/>
</calcChain>
</file>

<file path=xl/sharedStrings.xml><?xml version="1.0" encoding="utf-8"?>
<sst xmlns="http://schemas.openxmlformats.org/spreadsheetml/2006/main" count="124" uniqueCount="113">
  <si>
    <t xml:space="preserve">Entidad: </t>
  </si>
  <si>
    <t xml:space="preserve">NIT: </t>
  </si>
  <si>
    <t xml:space="preserve">Representante Legal: </t>
  </si>
  <si>
    <t xml:space="preserve">Fecha de iniciación: </t>
  </si>
  <si>
    <t>Responsable del proceso:</t>
  </si>
  <si>
    <t>Fecha de finalización:</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</si>
  <si>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</si>
  <si>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</si>
  <si>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</si>
  <si>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</si>
  <si>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</si>
  <si>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</si>
  <si>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</si>
  <si>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</si>
  <si>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</si>
  <si>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</si>
  <si>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</si>
  <si>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</si>
  <si>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INICIO</t>
  </si>
  <si>
    <t>FINALIZACIÓN</t>
  </si>
  <si>
    <t>AVANCE DEL PLAN DE CUMPLIMIENTO (ACCIONES)</t>
  </si>
  <si>
    <t>Acción 1</t>
  </si>
  <si>
    <t>Acción 2</t>
  </si>
  <si>
    <t>Acción 3</t>
  </si>
  <si>
    <t>Acción 4</t>
  </si>
  <si>
    <t>Acción 5</t>
  </si>
  <si>
    <t>Acción 6</t>
  </si>
  <si>
    <t>CUMPLIMIENTO DEL PLAN DE MEJORAMIENTO</t>
  </si>
  <si>
    <t>sobre 100%</t>
  </si>
  <si>
    <t>OBSERVACIONES OFICINA DE CONTROL INTERNO</t>
  </si>
  <si>
    <t>Plan de Mejoramiento</t>
  </si>
  <si>
    <t>N° INFORME DE SEGUIMIENTO Y FECHA</t>
  </si>
  <si>
    <t>N°. DE ACCIÓN</t>
  </si>
  <si>
    <t>Establecer  el / los objetivos según el número de acciones que permitan subsanar el hallazgo</t>
  </si>
  <si>
    <t>No. TAREA</t>
  </si>
  <si>
    <t>T1</t>
  </si>
  <si>
    <t>T2</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</si>
  <si>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</si>
  <si>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</si>
  <si>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</si>
  <si>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</si>
  <si>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</si>
  <si>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</si>
  <si>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</si>
  <si>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</si>
  <si>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</si>
  <si>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</si>
  <si>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</si>
  <si>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</si>
  <si>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</si>
  <si>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</si>
  <si>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</si>
  <si>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</si>
  <si>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</si>
  <si>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</si>
  <si>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</si>
  <si>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</si>
  <si>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</si>
  <si>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</si>
  <si>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</si>
  <si>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</si>
  <si>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</si>
  <si>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 xml:space="preserve"> </t>
  </si>
  <si>
    <t>900477169-8</t>
  </si>
  <si>
    <t>Remitir la Tabla de Retención Documental con sus respectivos anexos al Archivo General de La Nación para su correspondiente convalidación</t>
  </si>
  <si>
    <t>Realizar los respectivos ajustes a la Tabla de Retención Documental de acuerdo a lo indicado por el Archivo General de la Nación- AGN para su posterior envío y convalidación</t>
  </si>
  <si>
    <t>Tabla de Retención Documental convalidada</t>
  </si>
  <si>
    <t>Elaborar, oficializar y socializar el acto administrativo  mediante el cual se adopte el Programa de Gestión Documental- PGD</t>
  </si>
  <si>
    <t>El grupo de Gestión Documental a través de la Secretaría General deberá emitir un acto administrativo que adopte en la ARN el PGD.</t>
  </si>
  <si>
    <t>Acto administrativo de adopción del Programa de Gestión Documental</t>
  </si>
  <si>
    <t>Actualizar y hacer seguimiento a los inventarios documentales institucionales en el Formato Único de Inventario Documental- FUID.</t>
  </si>
  <si>
    <t>Los archivos de gestión deben actualizar sus inventarios documentales en el formato FUID conforme a la información que custodian, según los lineamientos del Grupo de Gestión Documental.</t>
  </si>
  <si>
    <t>Inventarios documentales actualizados</t>
  </si>
  <si>
    <r>
      <rPr>
        <b/>
        <sz val="10"/>
        <rFont val="Arial"/>
        <family val="2"/>
      </rPr>
      <t>Conformación de los Archivos Públicos</t>
    </r>
    <r>
      <rPr>
        <sz val="10"/>
        <rFont val="Arial"/>
        <family val="2"/>
      </rPr>
      <t xml:space="preserve">
La Agencia Colombiana para la Reintegración de Personas y Grupos Alzados en Armas- ACR no ha elaborado, aprobado, implementado las Tablas de Valoración Documental.
(La entidad no cuenta con Tablas de Valoración Documental,  mediante las cuales pueda organizar sus fondos documentales acumulados)</t>
    </r>
  </si>
  <si>
    <t>Elaborar proyecto de intervención de fondos documentales acumulados y elaboración de Tablas de Valoración Documental- TVD
Ejecutar proyecto de intervención de fondos documentales</t>
  </si>
  <si>
    <t>Evaluar la documentación del fondo acumulado para identificar la normativa técnica, legal e instrumentos archivistas requeridos para formular el proyecto.</t>
  </si>
  <si>
    <t>Intervención de los fondos acumulados documentales a partir de la elaboración y aprobación de los instrumentos archivísticos establecidos en el proyecto.</t>
  </si>
  <si>
    <t>Proyecto de intervención de fondos documentales acumulados</t>
  </si>
  <si>
    <t>Aplicación Proyecto de intervención de fondos documentales acumulados</t>
  </si>
  <si>
    <r>
      <rPr>
        <b/>
        <sz val="10"/>
        <rFont val="Arial"/>
        <family val="2"/>
      </rPr>
      <t>Organización de los Archivos de gestión:</t>
    </r>
    <r>
      <rPr>
        <sz val="10"/>
        <rFont val="Arial"/>
        <family val="2"/>
      </rPr>
      <t xml:space="preserve">
Se concluye en la presente visita de vigilancia que frente a los hallazgos Nº 3 y 9 del PMA de la ACR, no se culminaron las actividades programadas.
La Agencia Colombiana para la Reintegración de Personas y Grupos Alzados en Armas- ACR da continuidad a los aspectos en cumplimiento a la totalidad de los criterios de organización de los archivos de gestión, según la normatividad relacionada: ordenación, foliación, hoja control, control préstamos de documentos e integridad física de los documentos.
(La organización de los archivos de gestión de la Entidad, no  cuenta con la totalidad de los criterios de organización como foliación, inserción de hoja control y transferencias documentales, según los lineamientos del Grupo de Gestión Documental.)</t>
    </r>
  </si>
  <si>
    <t>Aplicar en los archivos de gestión los criterios de organización documental  y realizar seguimientos al cumplimiento de los lineamientos establecidos por el Archivo General de la Nación.</t>
  </si>
  <si>
    <t>Cronograma de Seguimientos para verificar el estado de organización de los archivos institucionales por vigencia
Seguimientos de verificación del estado de organización de los archivos institucionales</t>
  </si>
  <si>
    <t>Organizar las Historias Laborales de acuerdo a los lineamientos establecidos por el Archivo General de la Nación y el Grupo de Gestión Documental.
Realizar seguimiento al estado de organización documental de la Subserie documental Historias Laborales, de acuerdo con el cronograma definido para cada anualidad.</t>
  </si>
  <si>
    <t xml:space="preserve">El Grupo de Talento Humano deberá garantizar la integridad de las historias laborales mediante la aplicación de criterios como foliación, actualización de los expedientes, inserción de testigos documentales y dar continuidad a los procesos técnicos archivísticos como clasificación, ordenación y descripción documental. </t>
  </si>
  <si>
    <t>El Grupo de Gestión Documental debe realizar seguimiento para verificar el estado de organización de las Historias Laborales.</t>
  </si>
  <si>
    <t>Historias Laborales Organizadas</t>
  </si>
  <si>
    <t>Seguimiento a la organización de Historias Laborales,</t>
  </si>
  <si>
    <t>CIRCULAR222017PGD.pdf</t>
  </si>
  <si>
    <t>Organización de Historias Laborales
Se concluye en la presente visita de vigilancia que frente a los hallazgos Nº 10 del PMA de la ACR, no se culminaron las actividades programadas.
La Entidad no ha aplicado los criterios de organización y control a la totalidad de la Subserie documental Historias Laborales activas e Inactivas.</t>
  </si>
  <si>
    <r>
      <rPr>
        <b/>
        <sz val="10"/>
        <rFont val="Arial"/>
        <family val="2"/>
      </rPr>
      <t>Inventario Único Documental- FUID</t>
    </r>
    <r>
      <rPr>
        <sz val="10"/>
        <rFont val="Arial"/>
        <family val="2"/>
      </rPr>
      <t xml:space="preserve">
Se concluye en la presente visita de vigilancia que frente a los hallazgos Nº 4 y 5 del PMA de la ACR, no se culminaron las actividades programadas.
La Agencia Colombiana para la Reintegración de Personas y Grupos Alzados en Armas- ACR, actualmente da continuidad al proceso a fin de cubrir la totalidad de los inventarios documentales, en cumplimiento del articulo 26 de la Ley 594 de 2000 y el Acuerdo 042 de 2002.
(La totalidad de inventarios documentales no se encuentran actualizados.)</t>
    </r>
  </si>
  <si>
    <r>
      <rPr>
        <b/>
        <sz val="10"/>
        <rFont val="Arial"/>
        <family val="2"/>
      </rPr>
      <t>Tabla de Retención Documental y Cuadros de Clasificación Documental</t>
    </r>
    <r>
      <rPr>
        <sz val="10"/>
        <rFont val="Arial"/>
        <family val="2"/>
      </rPr>
      <t xml:space="preserve">
Se concluye en la presente visita de vigilancia que frente al hallazgo Nº 1 del PMA de la ACR, se culminaron las actividades programadas, pero éstas no fueron suficientes para subsanar el presunto incumplimiento.
La Agencia Colombiana para la Reintegración de Personas y Grupos Alzados en Armas- ACR se encuentra en proceso de convalidación de las Tablas de Retención Documental (TRD).
(La Tabla de Retención Documental no se encuentra convalidada por parte del Archivo General de la Nación.)</t>
    </r>
  </si>
  <si>
    <r>
      <rPr>
        <b/>
        <sz val="10"/>
        <rFont val="Arial"/>
        <family val="2"/>
      </rPr>
      <t>Programa de Gestión Documental- PGD.</t>
    </r>
    <r>
      <rPr>
        <sz val="10"/>
        <rFont val="Arial"/>
        <family val="2"/>
      </rPr>
      <t xml:space="preserve">
Se concluye en la presente visita de vigilancia que frente al hallazgo Nº 2 del PMA de la ACR, se culminaron las actividades programadas, aclarando que no son suficientes para subsanar el presunto incumplimiento.
La Agencia Colombiana para la Reintegración de Personas y Grupos Alzados en Armas- ACR da continuidad al proceso de aprobación del Programa de Gestión Documental.
(No existe evidencia del acta de comité de archivo, ni acto administrativo mediante el cual se adopte el Programa de Gestión Documental- PGD.)</t>
    </r>
  </si>
  <si>
    <t>Agencia para la Reincorporación y la Normalización ARN</t>
  </si>
  <si>
    <t>Seguimiento Control Interno ARN</t>
  </si>
  <si>
    <t>Grupo de Talento Humano
Mónica Bernal</t>
  </si>
  <si>
    <t>Andrés Felipe Stapper Segrera - Director General</t>
  </si>
  <si>
    <t>Grupo de Gestión Documental
Sandra Mayerly Avendaño Blanco</t>
  </si>
  <si>
    <t xml:space="preserve">Evidencias fotográficas. Inventarios documentales </t>
  </si>
  <si>
    <t>No se reporta avance, teniendo en cuenta que el proyecto de intervención de fondos documentales acumulados ya se encuentra aprobado mediante acta de Comité de Gestión y Desempeño No. 11 del 27 de diciembre de 2018.</t>
  </si>
  <si>
    <t>Reporte realizado por el Grupo de Administración del talento Humano</t>
  </si>
  <si>
    <t>OFI19-035261 –oficio de Radicación de las TRD</t>
  </si>
  <si>
    <t xml:space="preserve">Para el mes de diciembre  se radico mediante el OFI19-035261 en el AGN, las TRD para el proceso de convalidación de la ARN, haciendo entrega de :
 Memoria Descriptiva Elaboración de la Tabla de Retención Documental – TRD
 Tabla de Retención Documental – TRD
 Cuadro de Clasificación Documental – CCD
 Acta del Comité Institucional de Desarrollo Administrativo, aprobando la TRD
</t>
  </si>
  <si>
    <t xml:space="preserve">Grupo de Gestión Documental
Jorge Ignacio Alvarez Lopez 
</t>
  </si>
  <si>
    <t xml:space="preserve">Para el mes de diciembre de acuerdo con el MEM19-019625  se realizaron los  Seguimientos  de los grupos territoriales ARN Cordoba Tierra Alta ; ARN Antioquia Choco Caucasia; ARN Pasto; ARN Norte de Santander; ARN Tolima; ARN Alto Magdalena Medio, y ARN Cesar. </t>
  </si>
  <si>
    <t>Formato de verificación y seguimiento a la implementación de TRDARN Cordoba Tierra Alta ; ARN Antioquia Choco Caucasia; ARN Pasto; ARN Norte de Santander; ARN Tolima; ARN Alto Magdalena Medio, y ARN Cesar.</t>
  </si>
  <si>
    <t>INFORME DE SEGUIMIENTO</t>
  </si>
  <si>
    <t xml:space="preserve">
 El Grupo de Gestión Documental en el mes de diciembre realizo el seguimiento a la organización de las historias laborales con una muestra del 20% del 100% de  los expedientes (Carrera administrativa, libre nombramiento y remoción, provisionales y retirados), para verificar la organización de las historias laborales quede óptimo.
</t>
  </si>
  <si>
    <t>Jorge Ignacio Alvarez López - Subdirector Administrativo</t>
  </si>
  <si>
    <t>JORGE IGNACIO ALVAREZ LÓPEZ
GESTIÓN DOCUMENTAL</t>
  </si>
  <si>
    <t xml:space="preserve">Memorandos N° MEM19-004009 
 Se anexa FUID de a) Despacho del Director General; b) Dirección Programática de Reintegración; c) Grupo de Articulación Territorial; d) Grupo de Desarrollo del Talento Humano; y, e) Grupo de Administración de Salarios y Prestaciones. 
</t>
  </si>
  <si>
    <t xml:space="preserve">Durante el trimestre se tiene versión final de la historia institucional, como insumo esencial para la elaboración de las Tablas de Valoración Documental , se cuenta con la versión del cuadro de clasificación , tabla de valoración documental y memoria descripctiva del 1 fondo documental de la entidad.
Es importante mencionar que mediante la actualización de la historia instucional y análisis de os perido se establecieron cinco peridos para eleborar 5 tablas de valoración correspondencites al fonso acumulado de la Entidad. </t>
  </si>
  <si>
    <t>Historia_Institucional
Memoria_Descriptiva_ primer FDA
Cuadro Clasificación_primer FDA
Tabla de Valoración documental _FDA</t>
  </si>
  <si>
    <t>Durante este trimestre  se emitió el  Memorando  MEM20-004009, con el fin de realizar los seguimientos y verificaciones a los inventarios documentales, en especial  que estaban pendientes en los años 2017 y 2018, logrando culminar con la verificación del 100% de los inventarios de los archivos de gestión de la entidad a ocntinuación se mencionan los inventarios pendientes a) Despacho del Director General; b) Dirección Programática de Reintegración; c) Grupo de Articulación Territorial; d) Grupo de Desarrollo del Talento Humano; y, e) Grupo de Administración de Salarios y Prestaciones. 
Es  importante aclarar que, a la fecha, se continua con la elaboración y actualización de las FUID de la Sede Central y  de todos los Grupos Territoriales en lo correspondiente a la Vigencia 2019 y la apertura de los inventarios 2020 con el fin de mantener al día los archivos de gestión de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</si>
</sst>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b/>
      <sz val="10"/>
      <name val="Arial"/>
      <family val="2"/>
    </font>
    <font>
      <b/>
      <sz val="11"/>
      <color theme="1"/>
      <name val="Calibri"/>
      <family val="2"/>
      <scheme val="minor"/>
    </font>
    <font>
      <b/>
      <sz val="12"/>
      <name val="Arial"/>
      <family val="2"/>
    </font>
    <font>
      <sz val="12"/>
      <name val="Arial"/>
      <family val="2"/>
    </font>
    <font>
      <sz val="12"/>
      <color theme="1"/>
      <name val="Calibri"/>
      <family val="2"/>
      <scheme val="minor"/>
    </font>
    <font>
      <b/>
      <sz val="15"/>
      <name val="Arial"/>
      <family val="2"/>
    </font>
    <font>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1" fillId="0" borderId="0" xfId="0" applyFont="1" applyAlignment="1">
      <alignment horizontal="justify" vertical="center" wrapText="1"/>
    </xf>
    <xf numFmtId="1" fontId="1" fillId="2" borderId="0" xfId="0" applyNumberFormat="1" applyFont="1" applyFill="1" applyBorder="1" applyAlignment="1">
      <alignment horizontal="center" vertical="top" wrapText="1"/>
    </xf>
    <xf numFmtId="0" fontId="0" fillId="2" borderId="0" xfId="0" applyFill="1" applyAlignment="1">
      <alignment wrapText="1"/>
    </xf>
    <xf numFmtId="0" fontId="0" fillId="2" borderId="0" xfId="0" applyFill="1"/>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xf>
    <xf numFmtId="1" fontId="1" fillId="2" borderId="4"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9" fontId="1" fillId="2" borderId="4" xfId="0" applyNumberFormat="1"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10"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0" fontId="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justify" vertical="center" wrapText="1"/>
    </xf>
    <xf numFmtId="14" fontId="1" fillId="4" borderId="4"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10" fontId="1" fillId="4" borderId="4" xfId="0" applyNumberFormat="1" applyFont="1" applyFill="1" applyBorder="1" applyAlignment="1">
      <alignment horizontal="center" vertical="center" wrapText="1"/>
    </xf>
    <xf numFmtId="0" fontId="1" fillId="4" borderId="4" xfId="0" applyFont="1" applyFill="1" applyBorder="1" applyAlignment="1" applyProtection="1">
      <alignment horizontal="center" vertical="center" wrapText="1"/>
      <protection locked="0"/>
    </xf>
    <xf numFmtId="0" fontId="1" fillId="4" borderId="0" xfId="0" applyFont="1" applyFill="1"/>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14" fontId="1" fillId="0" borderId="4"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1" fillId="0" borderId="0" xfId="0" applyFont="1" applyFill="1"/>
    <xf numFmtId="10" fontId="1" fillId="0" borderId="4" xfId="0" applyNumberFormat="1" applyFont="1" applyBorder="1" applyAlignment="1">
      <alignment horizontal="center" vertical="center" wrapText="1"/>
    </xf>
    <xf numFmtId="0" fontId="1" fillId="4" borderId="0" xfId="0" applyFont="1" applyFill="1" applyAlignment="1">
      <alignment horizontal="justify" vertical="center" wrapText="1"/>
    </xf>
    <xf numFmtId="0" fontId="1" fillId="2" borderId="0" xfId="0" applyFont="1" applyFill="1" applyAlignment="1">
      <alignment horizontal="justify"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10" fontId="1" fillId="2" borderId="4" xfId="0" applyNumberFormat="1" applyFont="1" applyFill="1" applyBorder="1" applyAlignment="1">
      <alignment horizontal="center" vertical="center" wrapText="1"/>
    </xf>
    <xf numFmtId="0" fontId="1" fillId="2" borderId="4" xfId="0" applyFont="1" applyFill="1" applyBorder="1" applyAlignment="1">
      <alignment horizontal="justify" vertical="center" wrapText="1"/>
    </xf>
    <xf numFmtId="10" fontId="1" fillId="5" borderId="4" xfId="0" applyNumberFormat="1" applyFont="1" applyFill="1" applyBorder="1" applyAlignment="1">
      <alignment horizontal="center" vertical="center" wrapText="1"/>
    </xf>
    <xf numFmtId="0" fontId="1" fillId="5" borderId="4" xfId="0" applyFont="1" applyFill="1" applyBorder="1" applyAlignment="1">
      <alignment horizontal="justify" vertical="center" wrapText="1"/>
    </xf>
    <xf numFmtId="0" fontId="1" fillId="5" borderId="4" xfId="0" applyFont="1" applyFill="1" applyBorder="1" applyAlignment="1">
      <alignment vertical="center" wrapText="1"/>
    </xf>
    <xf numFmtId="0" fontId="1" fillId="2" borderId="13" xfId="0" applyFont="1" applyFill="1" applyBorder="1" applyAlignment="1">
      <alignment vertical="center" wrapText="1"/>
    </xf>
    <xf numFmtId="0" fontId="1" fillId="2" borderId="4" xfId="0" applyFont="1" applyFill="1" applyBorder="1" applyAlignment="1">
      <alignment vertical="center" wrapText="1"/>
    </xf>
    <xf numFmtId="0" fontId="1" fillId="7" borderId="4" xfId="0" applyFont="1" applyFill="1" applyBorder="1" applyAlignment="1">
      <alignment horizontal="justify" vertical="center" wrapText="1"/>
    </xf>
    <xf numFmtId="0" fontId="1" fillId="2" borderId="13" xfId="0" applyFont="1" applyFill="1" applyBorder="1" applyAlignment="1">
      <alignment horizontal="center" vertical="center" wrapText="1"/>
    </xf>
    <xf numFmtId="0" fontId="1" fillId="2" borderId="13" xfId="0" applyFont="1" applyFill="1" applyBorder="1" applyAlignment="1">
      <alignment horizontal="justify" vertical="center" wrapText="1"/>
    </xf>
    <xf numFmtId="0" fontId="1" fillId="7" borderId="13" xfId="0" applyFont="1" applyFill="1" applyBorder="1" applyAlignment="1">
      <alignment horizontal="justify" vertical="top" wrapText="1"/>
    </xf>
    <xf numFmtId="10" fontId="1" fillId="2" borderId="13" xfId="0" applyNumberFormat="1" applyFont="1" applyFill="1" applyBorder="1" applyAlignment="1">
      <alignment horizontal="center" vertical="center" wrapText="1"/>
    </xf>
    <xf numFmtId="0" fontId="2" fillId="2" borderId="13"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0" fontId="1" fillId="6" borderId="13" xfId="0" applyNumberFormat="1" applyFont="1" applyFill="1" applyBorder="1" applyAlignment="1">
      <alignment horizontal="center" vertical="center" wrapText="1"/>
    </xf>
    <xf numFmtId="1" fontId="1" fillId="2" borderId="13" xfId="0" applyNumberFormat="1" applyFont="1" applyFill="1" applyBorder="1" applyAlignment="1">
      <alignment horizontal="center" vertical="center" wrapText="1"/>
    </xf>
    <xf numFmtId="14" fontId="1" fillId="0" borderId="13"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10" fontId="1" fillId="2" borderId="13" xfId="0" applyNumberFormat="1" applyFont="1" applyFill="1" applyBorder="1" applyAlignment="1">
      <alignment horizontal="center" vertical="center" wrapText="1"/>
    </xf>
    <xf numFmtId="0" fontId="1" fillId="2" borderId="4" xfId="0" applyFont="1" applyFill="1" applyBorder="1" applyAlignment="1">
      <alignment horizontal="justify" vertical="center" wrapText="1"/>
    </xf>
    <xf numFmtId="0" fontId="1" fillId="2" borderId="4" xfId="0" applyFont="1" applyFill="1" applyBorder="1" applyAlignment="1">
      <alignment horizontal="center" vertical="center" wrapText="1"/>
    </xf>
    <xf numFmtId="0" fontId="8" fillId="2" borderId="0" xfId="0" applyFont="1" applyFill="1" applyAlignment="1">
      <alignment horizontal="justify" vertical="center" wrapText="1"/>
    </xf>
    <xf numFmtId="0" fontId="8" fillId="0" borderId="0" xfId="0" applyFont="1" applyFill="1" applyAlignment="1">
      <alignment horizontal="justify" vertical="center" wrapText="1"/>
    </xf>
    <xf numFmtId="0" fontId="4" fillId="0" borderId="4" xfId="0" applyFont="1" applyBorder="1" applyAlignment="1">
      <alignment horizontal="left"/>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4" fillId="2" borderId="4" xfId="0" applyFont="1" applyFill="1" applyBorder="1" applyAlignment="1">
      <alignment horizontal="left"/>
    </xf>
    <xf numFmtId="14" fontId="5" fillId="0" borderId="4" xfId="0" applyNumberFormat="1" applyFont="1" applyBorder="1" applyAlignment="1">
      <alignment horizontal="left" vertical="center"/>
    </xf>
    <xf numFmtId="0" fontId="4" fillId="0" borderId="4"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13"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14" xfId="0" applyFont="1" applyFill="1" applyBorder="1" applyAlignment="1">
      <alignment horizontal="justify" vertical="center" wrapText="1"/>
    </xf>
    <xf numFmtId="10" fontId="1" fillId="2" borderId="13" xfId="0" applyNumberFormat="1" applyFont="1" applyFill="1" applyBorder="1" applyAlignment="1">
      <alignment horizontal="center" vertical="center" wrapText="1"/>
    </xf>
    <xf numFmtId="10" fontId="1" fillId="2" borderId="1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10" fontId="1"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23"/>
  <sheetViews>
    <sheetView showGridLines="0" tabSelected="1" view="pageBreakPreview" topLeftCell="G11" zoomScale="70" zoomScaleNormal="80" zoomScaleSheetLayoutView="70" zoomScalePageLayoutView="55" workbookViewId="0">
      <selection activeCell="J11" sqref="J11"/>
    </sheetView>
  </sheetViews>
  <sheetFormatPr baseColWidth="10" defaultRowHeight="12.75" x14ac:dyDescent="0.2"/>
  <cols>
    <col min="1" max="1" width="9.28515625" style="15" customWidth="1"/>
    <col min="2" max="2" width="54.28515625" style="15" customWidth="1"/>
    <col min="3" max="3" width="6.7109375" style="15" customWidth="1"/>
    <col min="4" max="4" width="20" style="15" customWidth="1"/>
    <col min="5" max="5" width="11.140625" style="15" customWidth="1"/>
    <col min="6" max="6" width="26.85546875" style="15" customWidth="1"/>
    <col min="7" max="7" width="11.42578125" style="15"/>
    <col min="8" max="8" width="11.7109375" style="15" customWidth="1"/>
    <col min="9" max="9" width="11.42578125" style="16"/>
    <col min="10" max="10" width="16.28515625" style="13" customWidth="1"/>
    <col min="11" max="11" width="20.85546875" style="15" customWidth="1"/>
    <col min="12" max="12" width="17.140625" style="15" customWidth="1"/>
    <col min="13" max="13" width="92.28515625" style="15" customWidth="1"/>
    <col min="14" max="14" width="21.7109375" style="15" customWidth="1"/>
    <col min="15" max="15" width="37.7109375" style="15" customWidth="1"/>
    <col min="16" max="16" width="10.5703125" style="15" customWidth="1"/>
    <col min="17" max="17" width="46.28515625" style="15" customWidth="1"/>
    <col min="18" max="18" width="17.42578125" style="17" customWidth="1"/>
    <col min="19" max="16384" width="11.42578125" style="15"/>
  </cols>
  <sheetData>
    <row r="3" spans="1:27" ht="15.75" x14ac:dyDescent="0.25">
      <c r="A3" s="69" t="s">
        <v>0</v>
      </c>
      <c r="B3" s="69"/>
      <c r="C3" s="72" t="s">
        <v>92</v>
      </c>
      <c r="D3" s="73"/>
      <c r="E3" s="73"/>
      <c r="F3" s="73"/>
      <c r="G3" s="73"/>
      <c r="H3" s="73"/>
      <c r="I3" s="74"/>
      <c r="J3" s="77" t="s">
        <v>1</v>
      </c>
      <c r="K3" s="77"/>
      <c r="L3" s="72" t="s">
        <v>63</v>
      </c>
      <c r="M3" s="73"/>
      <c r="N3" s="73"/>
      <c r="O3" s="73"/>
      <c r="P3" s="73"/>
      <c r="Q3" s="73"/>
      <c r="R3" s="74"/>
    </row>
    <row r="4" spans="1:27" ht="15.75" x14ac:dyDescent="0.25">
      <c r="A4" s="69" t="s">
        <v>2</v>
      </c>
      <c r="B4" s="69"/>
      <c r="C4" s="72" t="s">
        <v>95</v>
      </c>
      <c r="D4" s="73"/>
      <c r="E4" s="73"/>
      <c r="F4" s="73"/>
      <c r="G4" s="73"/>
      <c r="H4" s="73"/>
      <c r="I4" s="74"/>
      <c r="J4" s="79" t="s">
        <v>3</v>
      </c>
      <c r="K4" s="79"/>
      <c r="L4" s="78">
        <v>42836</v>
      </c>
      <c r="M4" s="78"/>
      <c r="N4" s="78"/>
      <c r="O4" s="78"/>
      <c r="P4" s="78"/>
      <c r="Q4" s="78"/>
      <c r="R4" s="78"/>
    </row>
    <row r="5" spans="1:27" ht="15.75" x14ac:dyDescent="0.25">
      <c r="A5" s="69" t="s">
        <v>4</v>
      </c>
      <c r="B5" s="69"/>
      <c r="C5" s="72" t="s">
        <v>107</v>
      </c>
      <c r="D5" s="75"/>
      <c r="E5" s="75"/>
      <c r="F5" s="75"/>
      <c r="G5" s="75"/>
      <c r="H5" s="75"/>
      <c r="I5" s="76"/>
      <c r="J5" s="79" t="s">
        <v>5</v>
      </c>
      <c r="K5" s="79"/>
      <c r="L5" s="78">
        <v>43891</v>
      </c>
      <c r="M5" s="78"/>
      <c r="N5" s="78"/>
      <c r="O5" s="78"/>
      <c r="P5" s="78"/>
      <c r="Q5" s="78"/>
      <c r="R5" s="78"/>
    </row>
    <row r="6" spans="1:27" s="14" customFormat="1" ht="26.25" customHeight="1" x14ac:dyDescent="0.2">
      <c r="A6" s="70" t="s">
        <v>30</v>
      </c>
      <c r="B6" s="70"/>
      <c r="C6" s="70"/>
      <c r="D6" s="70"/>
      <c r="E6" s="70"/>
      <c r="F6" s="70"/>
      <c r="G6" s="70"/>
      <c r="H6" s="70"/>
      <c r="I6" s="70"/>
      <c r="J6" s="70"/>
      <c r="K6" s="70"/>
      <c r="L6" s="70"/>
      <c r="M6" s="70"/>
      <c r="N6" s="70"/>
      <c r="O6" s="70"/>
      <c r="P6" s="25"/>
      <c r="Q6" s="71" t="s">
        <v>93</v>
      </c>
      <c r="R6" s="71"/>
    </row>
    <row r="7" spans="1:27" s="14" customFormat="1" ht="28.5" customHeight="1" x14ac:dyDescent="0.2">
      <c r="A7" s="80" t="s">
        <v>6</v>
      </c>
      <c r="B7" s="80" t="s">
        <v>7</v>
      </c>
      <c r="C7" s="80" t="s">
        <v>32</v>
      </c>
      <c r="D7" s="80" t="s">
        <v>8</v>
      </c>
      <c r="E7" s="80" t="s">
        <v>34</v>
      </c>
      <c r="F7" s="80" t="s">
        <v>9</v>
      </c>
      <c r="G7" s="80" t="s">
        <v>10</v>
      </c>
      <c r="H7" s="80"/>
      <c r="I7" s="80" t="s">
        <v>11</v>
      </c>
      <c r="J7" s="80" t="s">
        <v>12</v>
      </c>
      <c r="K7" s="80" t="s">
        <v>13</v>
      </c>
      <c r="L7" s="80" t="s">
        <v>14</v>
      </c>
      <c r="M7" s="80" t="s">
        <v>15</v>
      </c>
      <c r="N7" s="80" t="s">
        <v>16</v>
      </c>
      <c r="O7" s="102" t="s">
        <v>17</v>
      </c>
      <c r="P7" s="80" t="s">
        <v>6</v>
      </c>
      <c r="Q7" s="80" t="s">
        <v>29</v>
      </c>
      <c r="R7" s="80" t="s">
        <v>31</v>
      </c>
    </row>
    <row r="8" spans="1:27" s="14" customFormat="1" ht="49.5" customHeight="1" x14ac:dyDescent="0.2">
      <c r="A8" s="80"/>
      <c r="B8" s="80"/>
      <c r="C8" s="80"/>
      <c r="D8" s="80"/>
      <c r="E8" s="80"/>
      <c r="F8" s="80"/>
      <c r="G8" s="22" t="s">
        <v>18</v>
      </c>
      <c r="H8" s="22" t="s">
        <v>19</v>
      </c>
      <c r="I8" s="80"/>
      <c r="J8" s="80"/>
      <c r="K8" s="80"/>
      <c r="L8" s="80"/>
      <c r="M8" s="80"/>
      <c r="N8" s="80"/>
      <c r="O8" s="102"/>
      <c r="P8" s="80"/>
      <c r="Q8" s="80"/>
      <c r="R8" s="80"/>
    </row>
    <row r="9" spans="1:27" s="14" customFormat="1" ht="165.75" hidden="1" x14ac:dyDescent="0.2">
      <c r="A9" s="52">
        <v>1</v>
      </c>
      <c r="B9" s="52" t="s">
        <v>90</v>
      </c>
      <c r="C9" s="52">
        <v>1</v>
      </c>
      <c r="D9" s="52" t="s">
        <v>64</v>
      </c>
      <c r="E9" s="52" t="s">
        <v>35</v>
      </c>
      <c r="F9" s="53" t="s">
        <v>65</v>
      </c>
      <c r="G9" s="61">
        <v>42948</v>
      </c>
      <c r="H9" s="60">
        <v>43830</v>
      </c>
      <c r="I9" s="59">
        <f>(H9-G9)/7</f>
        <v>126</v>
      </c>
      <c r="J9" s="58">
        <v>1</v>
      </c>
      <c r="K9" s="57" t="s">
        <v>66</v>
      </c>
      <c r="L9" s="55">
        <f>AVERAGE(J9:J9)</f>
        <v>1</v>
      </c>
      <c r="M9" s="54" t="s">
        <v>101</v>
      </c>
      <c r="N9" s="63" t="s">
        <v>102</v>
      </c>
      <c r="O9" s="62" t="s">
        <v>100</v>
      </c>
      <c r="P9" s="52">
        <v>1</v>
      </c>
      <c r="Q9" s="56"/>
      <c r="R9" s="56"/>
    </row>
    <row r="10" spans="1:27" s="32" customFormat="1" ht="22.5" hidden="1" customHeight="1" x14ac:dyDescent="0.2">
      <c r="A10" s="26">
        <v>2</v>
      </c>
      <c r="B10" s="27" t="s">
        <v>91</v>
      </c>
      <c r="C10" s="26">
        <v>2</v>
      </c>
      <c r="D10" s="27" t="s">
        <v>67</v>
      </c>
      <c r="E10" s="26" t="s">
        <v>35</v>
      </c>
      <c r="F10" s="27" t="s">
        <v>68</v>
      </c>
      <c r="G10" s="28">
        <v>42927</v>
      </c>
      <c r="H10" s="35">
        <v>43100</v>
      </c>
      <c r="I10" s="29">
        <f t="shared" ref="I10:I16" si="0">(H10-G10)/7</f>
        <v>24.714285714285715</v>
      </c>
      <c r="J10" s="30">
        <v>1</v>
      </c>
      <c r="K10" s="31" t="s">
        <v>69</v>
      </c>
      <c r="L10" s="64">
        <f t="shared" ref="L10:L11" si="1">AVERAGE(J10:J10)</f>
        <v>1</v>
      </c>
      <c r="M10" s="27"/>
      <c r="N10" s="65" t="s">
        <v>96</v>
      </c>
      <c r="O10" s="27" t="s">
        <v>87</v>
      </c>
      <c r="P10" s="26">
        <v>2</v>
      </c>
      <c r="Q10" s="27"/>
      <c r="R10" s="28"/>
      <c r="T10" s="40"/>
      <c r="U10" s="40"/>
      <c r="V10" s="40"/>
      <c r="W10" s="40"/>
      <c r="X10" s="40"/>
      <c r="Y10" s="40"/>
      <c r="Z10" s="40"/>
      <c r="AA10" s="40"/>
    </row>
    <row r="11" spans="1:27" s="14" customFormat="1" ht="190.5" customHeight="1" x14ac:dyDescent="0.2">
      <c r="A11" s="24">
        <v>3</v>
      </c>
      <c r="B11" s="23" t="s">
        <v>89</v>
      </c>
      <c r="C11" s="42">
        <v>3</v>
      </c>
      <c r="D11" s="43" t="s">
        <v>70</v>
      </c>
      <c r="E11" s="42" t="s">
        <v>35</v>
      </c>
      <c r="F11" s="43" t="s">
        <v>71</v>
      </c>
      <c r="G11" s="10">
        <v>42927</v>
      </c>
      <c r="H11" s="35">
        <v>43830</v>
      </c>
      <c r="I11" s="9">
        <f t="shared" si="0"/>
        <v>129</v>
      </c>
      <c r="J11" s="37">
        <v>1</v>
      </c>
      <c r="K11" s="12" t="s">
        <v>72</v>
      </c>
      <c r="L11" s="64">
        <f t="shared" si="1"/>
        <v>1</v>
      </c>
      <c r="M11" s="51" t="s">
        <v>112</v>
      </c>
      <c r="N11" s="66" t="s">
        <v>108</v>
      </c>
      <c r="O11" s="51" t="s">
        <v>109</v>
      </c>
      <c r="P11" s="42"/>
      <c r="Q11" s="43"/>
      <c r="R11" s="10"/>
      <c r="T11" s="67"/>
      <c r="U11" s="67"/>
      <c r="V11" s="67"/>
      <c r="W11" s="67"/>
      <c r="X11" s="67"/>
      <c r="Y11" s="67"/>
      <c r="Z11" s="67"/>
      <c r="AA11" s="67"/>
    </row>
    <row r="12" spans="1:27" s="14" customFormat="1" ht="76.5" x14ac:dyDescent="0.2">
      <c r="A12" s="91">
        <v>4</v>
      </c>
      <c r="B12" s="93" t="s">
        <v>73</v>
      </c>
      <c r="C12" s="42">
        <v>4</v>
      </c>
      <c r="D12" s="95" t="s">
        <v>74</v>
      </c>
      <c r="E12" s="33" t="s">
        <v>35</v>
      </c>
      <c r="F12" s="34" t="s">
        <v>75</v>
      </c>
      <c r="G12" s="35">
        <v>42927</v>
      </c>
      <c r="H12" s="35">
        <v>43100</v>
      </c>
      <c r="I12" s="36">
        <f t="shared" si="0"/>
        <v>24.714285714285715</v>
      </c>
      <c r="J12" s="37">
        <v>1</v>
      </c>
      <c r="K12" s="36" t="s">
        <v>77</v>
      </c>
      <c r="L12" s="97">
        <f>AVERAGE(J12:J13)</f>
        <v>0.71</v>
      </c>
      <c r="M12" s="51" t="s">
        <v>98</v>
      </c>
      <c r="N12" s="66" t="s">
        <v>108</v>
      </c>
      <c r="O12" s="51"/>
      <c r="P12" s="91"/>
      <c r="Q12" s="95"/>
      <c r="R12" s="10"/>
      <c r="T12" s="41"/>
      <c r="U12" s="41"/>
      <c r="V12" s="41"/>
      <c r="W12" s="41"/>
      <c r="X12" s="41"/>
      <c r="Y12" s="41"/>
      <c r="Z12" s="41"/>
      <c r="AA12" s="41"/>
    </row>
    <row r="13" spans="1:27" s="14" customFormat="1" ht="89.25" x14ac:dyDescent="0.2">
      <c r="A13" s="92"/>
      <c r="B13" s="94"/>
      <c r="C13" s="42">
        <v>5</v>
      </c>
      <c r="D13" s="96"/>
      <c r="E13" s="42" t="s">
        <v>36</v>
      </c>
      <c r="F13" s="43" t="s">
        <v>76</v>
      </c>
      <c r="G13" s="10">
        <v>43132</v>
      </c>
      <c r="H13" s="35">
        <v>43891</v>
      </c>
      <c r="I13" s="9">
        <f t="shared" si="0"/>
        <v>108.42857142857143</v>
      </c>
      <c r="J13" s="44">
        <v>0.42</v>
      </c>
      <c r="K13" s="9" t="s">
        <v>78</v>
      </c>
      <c r="L13" s="98"/>
      <c r="M13" s="51" t="s">
        <v>110</v>
      </c>
      <c r="N13" s="66" t="s">
        <v>108</v>
      </c>
      <c r="O13" s="51" t="s">
        <v>111</v>
      </c>
      <c r="P13" s="92"/>
      <c r="Q13" s="96"/>
      <c r="R13" s="10"/>
      <c r="T13" s="41"/>
      <c r="U13" s="41"/>
      <c r="V13" s="41"/>
      <c r="W13" s="41"/>
      <c r="X13" s="41"/>
      <c r="Y13" s="41"/>
      <c r="Z13" s="41"/>
      <c r="AA13" s="41"/>
    </row>
    <row r="14" spans="1:27" s="14" customFormat="1" ht="229.5" x14ac:dyDescent="0.2">
      <c r="A14" s="24">
        <v>5</v>
      </c>
      <c r="B14" s="23" t="s">
        <v>79</v>
      </c>
      <c r="C14" s="42">
        <v>6</v>
      </c>
      <c r="D14" s="43" t="s">
        <v>80</v>
      </c>
      <c r="E14" s="42" t="s">
        <v>35</v>
      </c>
      <c r="F14" s="43" t="s">
        <v>80</v>
      </c>
      <c r="G14" s="10">
        <v>42927</v>
      </c>
      <c r="H14" s="35">
        <v>43830</v>
      </c>
      <c r="I14" s="9">
        <f t="shared" si="0"/>
        <v>129</v>
      </c>
      <c r="J14" s="37">
        <v>1</v>
      </c>
      <c r="K14" s="12" t="s">
        <v>81</v>
      </c>
      <c r="L14" s="44">
        <f>AVERAGE(J14)</f>
        <v>1</v>
      </c>
      <c r="M14" s="51" t="s">
        <v>103</v>
      </c>
      <c r="N14" s="65"/>
      <c r="O14" s="51" t="s">
        <v>104</v>
      </c>
      <c r="P14" s="42"/>
      <c r="Q14" s="43"/>
      <c r="R14" s="10"/>
      <c r="T14" s="67"/>
      <c r="U14" s="67"/>
      <c r="V14" s="67"/>
      <c r="W14" s="67"/>
      <c r="X14" s="67"/>
      <c r="Y14" s="67"/>
      <c r="Z14" s="67"/>
      <c r="AA14" s="67"/>
    </row>
    <row r="15" spans="1:27" s="14" customFormat="1" ht="153" hidden="1" x14ac:dyDescent="0.2">
      <c r="A15" s="99">
        <v>6</v>
      </c>
      <c r="B15" s="100" t="s">
        <v>88</v>
      </c>
      <c r="C15" s="42">
        <v>7</v>
      </c>
      <c r="D15" s="100" t="s">
        <v>82</v>
      </c>
      <c r="E15" s="42" t="s">
        <v>35</v>
      </c>
      <c r="F15" s="43" t="s">
        <v>83</v>
      </c>
      <c r="G15" s="10">
        <v>42927</v>
      </c>
      <c r="H15" s="35">
        <v>43830</v>
      </c>
      <c r="I15" s="9">
        <f t="shared" si="0"/>
        <v>129</v>
      </c>
      <c r="J15" s="46">
        <v>1</v>
      </c>
      <c r="K15" s="42" t="s">
        <v>85</v>
      </c>
      <c r="L15" s="101">
        <f>AVERAGE(J15:J16)</f>
        <v>1</v>
      </c>
      <c r="M15" s="47" t="s">
        <v>99</v>
      </c>
      <c r="N15" s="42" t="s">
        <v>94</v>
      </c>
      <c r="O15" s="48" t="s">
        <v>97</v>
      </c>
      <c r="P15" s="99">
        <v>6</v>
      </c>
      <c r="Q15" s="49"/>
      <c r="R15" s="10"/>
      <c r="T15" s="67"/>
      <c r="U15" s="67"/>
      <c r="V15" s="67"/>
      <c r="W15" s="67"/>
      <c r="X15" s="67"/>
      <c r="Y15" s="67"/>
      <c r="Z15" s="67"/>
      <c r="AA15" s="67"/>
    </row>
    <row r="16" spans="1:27" s="38" customFormat="1" ht="93.75" hidden="1" customHeight="1" x14ac:dyDescent="0.2">
      <c r="A16" s="99"/>
      <c r="B16" s="100"/>
      <c r="C16" s="33">
        <v>8</v>
      </c>
      <c r="D16" s="100"/>
      <c r="E16" s="33" t="s">
        <v>36</v>
      </c>
      <c r="F16" s="34" t="s">
        <v>84</v>
      </c>
      <c r="G16" s="35">
        <v>42927</v>
      </c>
      <c r="H16" s="35">
        <v>43830</v>
      </c>
      <c r="I16" s="36">
        <f t="shared" si="0"/>
        <v>129</v>
      </c>
      <c r="J16" s="37">
        <v>1</v>
      </c>
      <c r="K16" s="33" t="s">
        <v>86</v>
      </c>
      <c r="L16" s="101"/>
      <c r="M16" s="51" t="s">
        <v>106</v>
      </c>
      <c r="N16" s="45"/>
      <c r="O16" s="51" t="s">
        <v>105</v>
      </c>
      <c r="P16" s="99"/>
      <c r="Q16" s="50"/>
      <c r="R16" s="10"/>
      <c r="T16" s="68"/>
      <c r="U16" s="68"/>
      <c r="V16" s="68"/>
      <c r="W16" s="68"/>
      <c r="X16" s="68"/>
      <c r="Y16" s="68"/>
      <c r="Z16" s="68"/>
      <c r="AA16" s="68"/>
    </row>
    <row r="17" spans="1:18" ht="12.75" customHeight="1" x14ac:dyDescent="0.2">
      <c r="A17" s="82" t="s">
        <v>20</v>
      </c>
      <c r="B17" s="83"/>
      <c r="C17" s="83"/>
      <c r="D17" s="84"/>
      <c r="E17" s="21" t="s">
        <v>21</v>
      </c>
      <c r="F17" s="39">
        <f>L9</f>
        <v>1</v>
      </c>
      <c r="G17" s="1"/>
      <c r="H17" s="1"/>
      <c r="I17" s="2"/>
      <c r="J17" s="11"/>
      <c r="K17" s="1"/>
      <c r="L17" s="1"/>
      <c r="M17" s="1"/>
      <c r="N17" s="1"/>
      <c r="O17" s="1"/>
      <c r="P17" s="1"/>
      <c r="Q17" s="1"/>
      <c r="R17" s="18"/>
    </row>
    <row r="18" spans="1:18" x14ac:dyDescent="0.2">
      <c r="A18" s="85"/>
      <c r="B18" s="86"/>
      <c r="C18" s="86"/>
      <c r="D18" s="87"/>
      <c r="E18" s="21" t="s">
        <v>22</v>
      </c>
      <c r="F18" s="39">
        <f>L10</f>
        <v>1</v>
      </c>
      <c r="G18" s="1"/>
      <c r="H18" s="1"/>
      <c r="I18" s="2"/>
      <c r="J18" s="11"/>
      <c r="K18" s="1"/>
      <c r="L18" s="1"/>
      <c r="M18" s="1"/>
      <c r="N18" s="1"/>
      <c r="O18" s="1"/>
      <c r="P18" s="1"/>
      <c r="Q18" s="1"/>
      <c r="R18" s="18"/>
    </row>
    <row r="19" spans="1:18" x14ac:dyDescent="0.2">
      <c r="A19" s="85"/>
      <c r="B19" s="86"/>
      <c r="C19" s="86"/>
      <c r="D19" s="87"/>
      <c r="E19" s="21" t="s">
        <v>23</v>
      </c>
      <c r="F19" s="39">
        <f>L11</f>
        <v>1</v>
      </c>
      <c r="G19" s="1"/>
      <c r="H19" s="1"/>
      <c r="I19" s="2"/>
      <c r="J19" s="11"/>
      <c r="K19" s="1"/>
      <c r="L19" s="1"/>
      <c r="M19" s="1"/>
      <c r="N19" s="1"/>
      <c r="O19" s="1"/>
      <c r="P19" s="1"/>
      <c r="Q19" s="1"/>
      <c r="R19" s="18"/>
    </row>
    <row r="20" spans="1:18" x14ac:dyDescent="0.2">
      <c r="A20" s="85"/>
      <c r="B20" s="86"/>
      <c r="C20" s="86"/>
      <c r="D20" s="87"/>
      <c r="E20" s="21" t="s">
        <v>24</v>
      </c>
      <c r="F20" s="39">
        <f>L12</f>
        <v>0.71</v>
      </c>
      <c r="G20" s="1"/>
      <c r="H20" s="1"/>
      <c r="I20" s="2"/>
      <c r="J20" s="11"/>
      <c r="K20" s="1"/>
      <c r="L20" s="1"/>
      <c r="M20" s="1"/>
      <c r="N20" s="1"/>
      <c r="O20" s="1"/>
      <c r="P20" s="1"/>
      <c r="Q20" s="1"/>
      <c r="R20" s="18"/>
    </row>
    <row r="21" spans="1:18" x14ac:dyDescent="0.2">
      <c r="A21" s="85"/>
      <c r="B21" s="86"/>
      <c r="C21" s="86"/>
      <c r="D21" s="87"/>
      <c r="E21" s="21" t="s">
        <v>25</v>
      </c>
      <c r="F21" s="39">
        <f>L14</f>
        <v>1</v>
      </c>
      <c r="G21" s="1"/>
      <c r="H21" s="1"/>
      <c r="I21" s="2"/>
      <c r="J21" s="11"/>
      <c r="K21" s="1"/>
      <c r="L21" s="1"/>
      <c r="M21" s="1"/>
      <c r="N21" s="1"/>
      <c r="O21" s="1"/>
      <c r="P21" s="1"/>
      <c r="Q21" s="1"/>
      <c r="R21" s="18"/>
    </row>
    <row r="22" spans="1:18" x14ac:dyDescent="0.2">
      <c r="A22" s="88"/>
      <c r="B22" s="89"/>
      <c r="C22" s="89"/>
      <c r="D22" s="90"/>
      <c r="E22" s="21" t="s">
        <v>26</v>
      </c>
      <c r="F22" s="39">
        <f>L15</f>
        <v>1</v>
      </c>
      <c r="G22" s="1"/>
      <c r="H22" s="1"/>
      <c r="I22" s="2"/>
      <c r="J22" s="11"/>
      <c r="K22" s="1"/>
      <c r="L22" s="1"/>
      <c r="M22" s="1"/>
      <c r="N22" s="1"/>
      <c r="O22" s="1"/>
      <c r="P22" s="1"/>
      <c r="Q22" s="1"/>
      <c r="R22" s="18"/>
    </row>
    <row r="23" spans="1:18" ht="23.25" customHeight="1" x14ac:dyDescent="0.2">
      <c r="A23" s="81" t="s">
        <v>27</v>
      </c>
      <c r="B23" s="81"/>
      <c r="C23" s="81"/>
      <c r="D23" s="81"/>
      <c r="E23" s="19">
        <f>AVERAGE(F17:F22)</f>
        <v>0.95166666666666666</v>
      </c>
      <c r="F23" s="20" t="s">
        <v>28</v>
      </c>
      <c r="G23" s="1"/>
      <c r="H23" s="1"/>
      <c r="I23" s="18"/>
      <c r="J23" s="11"/>
      <c r="K23" s="1"/>
      <c r="L23" s="1"/>
      <c r="M23" s="1"/>
      <c r="N23" s="1"/>
      <c r="O23" s="1"/>
      <c r="P23" s="1"/>
      <c r="Q23" s="1"/>
      <c r="R23" s="18"/>
    </row>
  </sheetData>
  <mergeCells count="48">
    <mergeCell ref="L15:L16"/>
    <mergeCell ref="Q7:Q8"/>
    <mergeCell ref="P7:P8"/>
    <mergeCell ref="P12:P13"/>
    <mergeCell ref="P15:P16"/>
    <mergeCell ref="Q12:Q13"/>
    <mergeCell ref="O7:O8"/>
    <mergeCell ref="M7:M8"/>
    <mergeCell ref="A7:A8"/>
    <mergeCell ref="C7:C8"/>
    <mergeCell ref="A23:D23"/>
    <mergeCell ref="N7:N8"/>
    <mergeCell ref="B7:B8"/>
    <mergeCell ref="D7:D8"/>
    <mergeCell ref="E7:E8"/>
    <mergeCell ref="F7:F8"/>
    <mergeCell ref="A17:D22"/>
    <mergeCell ref="A12:A13"/>
    <mergeCell ref="B12:B13"/>
    <mergeCell ref="D12:D13"/>
    <mergeCell ref="L12:L13"/>
    <mergeCell ref="A15:A16"/>
    <mergeCell ref="B15:B16"/>
    <mergeCell ref="D15:D16"/>
    <mergeCell ref="L4:R4"/>
    <mergeCell ref="J4:K4"/>
    <mergeCell ref="G7:H7"/>
    <mergeCell ref="I7:I8"/>
    <mergeCell ref="J7:J8"/>
    <mergeCell ref="K7:K8"/>
    <mergeCell ref="L7:L8"/>
    <mergeCell ref="R7:R8"/>
    <mergeCell ref="T11:AA11"/>
    <mergeCell ref="T14:AA14"/>
    <mergeCell ref="T15:AA15"/>
    <mergeCell ref="T16:AA16"/>
    <mergeCell ref="A3:B3"/>
    <mergeCell ref="A4:B4"/>
    <mergeCell ref="A5:B5"/>
    <mergeCell ref="A6:O6"/>
    <mergeCell ref="Q6:R6"/>
    <mergeCell ref="C4:I4"/>
    <mergeCell ref="C3:I3"/>
    <mergeCell ref="C5:I5"/>
    <mergeCell ref="J3:K3"/>
    <mergeCell ref="L3:R3"/>
    <mergeCell ref="L5:R5"/>
    <mergeCell ref="J5:K5"/>
  </mergeCells>
  <conditionalFormatting sqref="L12:L13">
    <cfRule type="cellIs" dxfId="5" priority="30" operator="greaterThan">
      <formula>1</formula>
    </cfRule>
  </conditionalFormatting>
  <conditionalFormatting sqref="L15:L16">
    <cfRule type="cellIs" dxfId="4" priority="28" operator="greaterThan">
      <formula>1</formula>
    </cfRule>
  </conditionalFormatting>
  <conditionalFormatting sqref="L14">
    <cfRule type="cellIs" dxfId="3" priority="23" operator="greaterThan">
      <formula>1</formula>
    </cfRule>
    <cfRule type="cellIs" dxfId="2" priority="24" operator="greaterThan">
      <formula>100</formula>
    </cfRule>
  </conditionalFormatting>
  <conditionalFormatting sqref="L9:L11">
    <cfRule type="cellIs" dxfId="1" priority="19" operator="greaterThan">
      <formula>1</formula>
    </cfRule>
    <cfRule type="cellIs" dxfId="0" priority="20" operator="greaterThan">
      <formula>100</formula>
    </cfRule>
  </conditionalFormatting>
  <dataValidations count="3">
    <dataValidation type="date" operator="greaterThanOrEqual" allowBlank="1" showInputMessage="1" showErrorMessage="1" sqref="E17:E21 G14:G16">
      <formula1>41426</formula1>
    </dataValidation>
    <dataValidation allowBlank="1" showInputMessage="1" showErrorMessage="1" promptTitle="Validación" prompt="El porcentaje no debe exceder el 100%" sqref="L9:L16"/>
    <dataValidation operator="greaterThanOrEqual" allowBlank="1" showInputMessage="1" showErrorMessage="1" sqref="E9:E16"/>
  </dataValidations>
  <pageMargins left="0.23622047244094491" right="0.23622047244094491" top="0.74803149606299213" bottom="0.74803149606299213" header="0.31496062992125984" footer="0.31496062992125984"/>
  <pageSetup paperSize="14" scale="43" fitToHeight="0" orientation="landscape" horizontalDpi="4294967294" vertic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topLeftCell="A10" workbookViewId="0">
      <selection activeCell="C16" sqref="C16"/>
    </sheetView>
  </sheetViews>
  <sheetFormatPr baseColWidth="10" defaultColWidth="11.42578125" defaultRowHeight="15" x14ac:dyDescent="0.25"/>
  <cols>
    <col min="1" max="1" width="11.42578125" style="4"/>
    <col min="2" max="2" width="25.28515625" style="3" bestFit="1" customWidth="1"/>
    <col min="3" max="3" width="58.42578125" style="4" bestFit="1" customWidth="1"/>
    <col min="4" max="16384" width="11.42578125" style="4"/>
  </cols>
  <sheetData>
    <row r="1" spans="2:5" ht="15.75" customHeight="1" x14ac:dyDescent="0.25"/>
    <row r="2" spans="2:5" ht="60" x14ac:dyDescent="0.25">
      <c r="B2" s="5" t="s">
        <v>54</v>
      </c>
      <c r="C2" s="6" t="s">
        <v>55</v>
      </c>
    </row>
    <row r="3" spans="2:5" x14ac:dyDescent="0.25">
      <c r="B3" s="7"/>
      <c r="C3" s="7"/>
    </row>
    <row r="4" spans="2:5" x14ac:dyDescent="0.25">
      <c r="B4" s="107" t="s">
        <v>57</v>
      </c>
      <c r="C4" s="107"/>
      <c r="E4" s="4" t="s">
        <v>62</v>
      </c>
    </row>
    <row r="5" spans="2:5" ht="30" x14ac:dyDescent="0.25">
      <c r="B5" s="5" t="s">
        <v>37</v>
      </c>
      <c r="C5" s="6" t="s">
        <v>58</v>
      </c>
    </row>
    <row r="6" spans="2:5" ht="30" x14ac:dyDescent="0.25">
      <c r="B6" s="5" t="s">
        <v>38</v>
      </c>
      <c r="C6" s="6" t="s">
        <v>59</v>
      </c>
    </row>
    <row r="7" spans="2:5" ht="45" x14ac:dyDescent="0.25">
      <c r="B7" s="5" t="s">
        <v>39</v>
      </c>
      <c r="C7" s="6" t="s">
        <v>60</v>
      </c>
    </row>
    <row r="8" spans="2:5" ht="30" x14ac:dyDescent="0.25">
      <c r="B8" s="5" t="s">
        <v>40</v>
      </c>
      <c r="C8" s="6" t="s">
        <v>33</v>
      </c>
    </row>
    <row r="9" spans="2:5" ht="120" x14ac:dyDescent="0.25">
      <c r="B9" s="5" t="s">
        <v>41</v>
      </c>
      <c r="C9" s="6" t="s">
        <v>61</v>
      </c>
    </row>
    <row r="10" spans="2:5" ht="30" x14ac:dyDescent="0.25">
      <c r="B10" s="5" t="s">
        <v>42</v>
      </c>
      <c r="C10" s="6" t="s">
        <v>43</v>
      </c>
    </row>
    <row r="11" spans="2:5" ht="45" x14ac:dyDescent="0.25">
      <c r="B11" s="5" t="s">
        <v>44</v>
      </c>
      <c r="C11" s="6" t="s">
        <v>45</v>
      </c>
    </row>
    <row r="12" spans="2:5" ht="30" x14ac:dyDescent="0.25">
      <c r="B12" s="5" t="s">
        <v>46</v>
      </c>
      <c r="C12" s="8" t="s">
        <v>47</v>
      </c>
    </row>
    <row r="13" spans="2:5" ht="45" x14ac:dyDescent="0.25">
      <c r="B13" s="5" t="s">
        <v>48</v>
      </c>
      <c r="C13" s="6" t="s">
        <v>49</v>
      </c>
    </row>
    <row r="14" spans="2:5" x14ac:dyDescent="0.25">
      <c r="B14" s="5" t="s">
        <v>50</v>
      </c>
      <c r="C14" s="8" t="s">
        <v>51</v>
      </c>
    </row>
    <row r="15" spans="2:5" ht="45" x14ac:dyDescent="0.25">
      <c r="B15" s="5" t="s">
        <v>52</v>
      </c>
      <c r="C15" s="6" t="s">
        <v>53</v>
      </c>
    </row>
    <row r="16" spans="2:5" ht="45" x14ac:dyDescent="0.25">
      <c r="B16" s="5" t="s">
        <v>52</v>
      </c>
      <c r="C16" s="8"/>
    </row>
    <row r="17" spans="2:3" x14ac:dyDescent="0.25">
      <c r="B17" s="103" t="s">
        <v>56</v>
      </c>
      <c r="C17" s="104"/>
    </row>
    <row r="18" spans="2:3" x14ac:dyDescent="0.25">
      <c r="B18" s="105"/>
      <c r="C18" s="106"/>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informe xmlns="43a57edb-3eb5-4e78-b956-2ed8ea92d826">Informe de Seguimiento</Tipo_x0020_de_x0020_informe>
    <A_x00f1_o xmlns="43a57edb-3eb5-4e78-b956-2ed8ea92d826">2020</A_x00f1_o>
    <Descripci_x00f3_n xmlns="43a57edb-3eb5-4e78-b956-2ed8ea92d826">Avance enviado por  gestion documental 1T 2020</Descripci_x00f3_n>
    <Fecha_x0020_de_x0020_prublicacion xmlns="43a57edb-3eb5-4e78-b956-2ed8ea92d826" xsi:nil="true"/>
    <_dlc_DocId xmlns="6e2a57a2-9d48-4009-82e5-3fe89fb6c543">3CFCSSYJ6V66-30-1569</_dlc_DocId>
    <_dlc_DocIdUrl xmlns="6e2a57a2-9d48-4009-82e5-3fe89fb6c543">
      <Url>https://www.reincorporacion.gov.co/es/agencia/_layouts/15/DocIdRedir.aspx?ID=3CFCSSYJ6V66-30-1569</Url>
      <Description>3CFCSSYJ6V66-30-1569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3AB70-87CF-42E9-859F-6088CB3BFC35}"/>
</file>

<file path=customXml/itemProps2.xml><?xml version="1.0" encoding="utf-8"?>
<ds:datastoreItem xmlns:ds="http://schemas.openxmlformats.org/officeDocument/2006/customXml" ds:itemID="{EABB1C36-DF47-429F-9DCF-6F7D97953E50}"/>
</file>

<file path=customXml/itemProps3.xml><?xml version="1.0" encoding="utf-8"?>
<ds:datastoreItem xmlns:ds="http://schemas.openxmlformats.org/officeDocument/2006/customXml" ds:itemID="{702425FB-99DF-4905-872D-F4C459CCA0EE}"/>
</file>

<file path=customXml/itemProps4.xml><?xml version="1.0" encoding="utf-8"?>
<ds:datastoreItem xmlns:ds="http://schemas.openxmlformats.org/officeDocument/2006/customXml" ds:itemID="{414C0D7F-A6E0-424D-809B-81D1F952D7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YENNI MARCELA GASCA MUETE</dc:creator>
  <cp:lastModifiedBy>Ana Claudia Tuta Montenegro</cp:lastModifiedBy>
  <cp:lastPrinted>2019-10-17T15:41:21Z</cp:lastPrinted>
  <dcterms:created xsi:type="dcterms:W3CDTF">2016-07-06T19:37:36Z</dcterms:created>
  <dcterms:modified xsi:type="dcterms:W3CDTF">2020-04-28T17:06:36Z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2b86b0bd-56a7-4bcd-8c72-59e5c0d59ffc</vt:lpwstr>
  </property>
  <property fmtid="{D5CDD505-2E9C-101B-9397-08002B2CF9AE}" pid="4" name="_dlc_DocId">
    <vt:lpwstr>3CFCSSYJ6V66-30-1223</vt:lpwstr>
  </property>
  <property fmtid="{D5CDD505-2E9C-101B-9397-08002B2CF9AE}" pid="5" name="_dlc_DocIdUrl">
    <vt:lpwstr>https://www.reincorporacion.gov.co/es/agencia/_layouts/15/DocIdRedir.aspx?ID=3CFCSSYJ6V66-30-1223, 3CFCSSYJ6V66-30-1223</vt:lpwstr>
  </property>
  <property fmtid="{D5CDD505-2E9C-101B-9397-08002B2CF9AE}" pid="6" name="Descripción">
    <vt:lpwstr>Avance enviado por  gestion documental 1T 2020</vt:lpwstr>
  </property>
  <property fmtid="{D5CDD505-2E9C-101B-9397-08002B2CF9AE}" pid="7" name="NombreInforme">
    <vt:lpwstr>Seguimientos planes de mejoramiento</vt:lpwstr>
  </property>
</Properties>
</file>