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NANCY  GUERRA\PRESUPUESTOS\SIGER\2023\"/>
    </mc:Choice>
  </mc:AlternateContent>
  <xr:revisionPtr revIDLastSave="0" documentId="8_{2DEFABEC-6F10-4E40-9634-4CD1BD64A7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" sheetId="43" r:id="rId1"/>
  </sheets>
  <externalReferences>
    <externalReference r:id="rId2"/>
  </externalReferences>
  <definedNames>
    <definedName name="_xlnm._FilterDatabase" localSheetId="0" hidden="1">Enero!$A$8:$L$50</definedName>
    <definedName name="_xlnm.Print_Area" localSheetId="0">Enero!$A$1:$L$58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43" l="1"/>
  <c r="I51" i="43"/>
  <c r="H51" i="43"/>
  <c r="K50" i="43"/>
  <c r="I50" i="43"/>
  <c r="I49" i="43" s="1"/>
  <c r="I48" i="43" s="1"/>
  <c r="I47" i="43" s="1"/>
  <c r="H50" i="43"/>
  <c r="H49" i="43" s="1"/>
  <c r="H48" i="43" s="1"/>
  <c r="H47" i="43" s="1"/>
  <c r="H53" i="43" s="1"/>
  <c r="K43" i="43"/>
  <c r="K42" i="43" s="1"/>
  <c r="K41" i="43" s="1"/>
  <c r="K40" i="43" s="1"/>
  <c r="I43" i="43"/>
  <c r="I42" i="43" s="1"/>
  <c r="I41" i="43" s="1"/>
  <c r="I40" i="43" s="1"/>
  <c r="H43" i="43"/>
  <c r="H42" i="43"/>
  <c r="H41" i="43" s="1"/>
  <c r="H40" i="43" s="1"/>
  <c r="H45" i="43" s="1"/>
  <c r="K36" i="43"/>
  <c r="K35" i="43" s="1"/>
  <c r="K34" i="43" s="1"/>
  <c r="L34" i="43" s="1"/>
  <c r="I36" i="43"/>
  <c r="I35" i="43" s="1"/>
  <c r="I34" i="43" s="1"/>
  <c r="J34" i="43" s="1"/>
  <c r="H36" i="43"/>
  <c r="H35" i="43" s="1"/>
  <c r="H34" i="43" s="1"/>
  <c r="K32" i="43"/>
  <c r="K31" i="43" s="1"/>
  <c r="I32" i="43"/>
  <c r="H32" i="43"/>
  <c r="I31" i="43"/>
  <c r="H31" i="43"/>
  <c r="J31" i="43" s="1"/>
  <c r="K29" i="43"/>
  <c r="K28" i="43" s="1"/>
  <c r="K27" i="43" s="1"/>
  <c r="I29" i="43"/>
  <c r="I28" i="43" s="1"/>
  <c r="I27" i="43" s="1"/>
  <c r="H29" i="43"/>
  <c r="H28" i="43" s="1"/>
  <c r="H27" i="43" s="1"/>
  <c r="K26" i="43"/>
  <c r="I26" i="43"/>
  <c r="H26" i="43"/>
  <c r="H25" i="43" s="1"/>
  <c r="H24" i="43" s="1"/>
  <c r="K25" i="43"/>
  <c r="K24" i="43" s="1"/>
  <c r="I25" i="43"/>
  <c r="I24" i="43" s="1"/>
  <c r="K21" i="43"/>
  <c r="I21" i="43"/>
  <c r="I20" i="43" s="1"/>
  <c r="H21" i="43"/>
  <c r="H20" i="43" s="1"/>
  <c r="K20" i="43"/>
  <c r="L20" i="43" s="1"/>
  <c r="K18" i="43"/>
  <c r="I18" i="43"/>
  <c r="H18" i="43"/>
  <c r="K17" i="43"/>
  <c r="I17" i="43"/>
  <c r="H17" i="43"/>
  <c r="K16" i="43"/>
  <c r="I16" i="43"/>
  <c r="H16" i="43"/>
  <c r="L31" i="43" l="1"/>
  <c r="I15" i="43"/>
  <c r="I14" i="43" s="1"/>
  <c r="H15" i="43"/>
  <c r="H14" i="43" s="1"/>
  <c r="K15" i="43"/>
  <c r="K14" i="43" s="1"/>
  <c r="K49" i="43"/>
  <c r="K48" i="43" s="1"/>
  <c r="K47" i="43" s="1"/>
  <c r="K53" i="43" s="1"/>
  <c r="I53" i="43"/>
  <c r="J47" i="43"/>
  <c r="J53" i="43" s="1"/>
  <c r="J20" i="43"/>
  <c r="K23" i="43"/>
  <c r="J14" i="43"/>
  <c r="L14" i="43"/>
  <c r="I23" i="43"/>
  <c r="I38" i="43" s="1"/>
  <c r="I45" i="43"/>
  <c r="J40" i="43"/>
  <c r="J45" i="43" s="1"/>
  <c r="H23" i="43"/>
  <c r="K45" i="43"/>
  <c r="L40" i="43"/>
  <c r="L45" i="43" s="1"/>
  <c r="L47" i="43" l="1"/>
  <c r="L53" i="43" s="1"/>
  <c r="H38" i="43"/>
  <c r="H10" i="43" s="1"/>
  <c r="J38" i="43"/>
  <c r="I10" i="43"/>
  <c r="J10" i="43" s="1"/>
  <c r="L23" i="43"/>
  <c r="J23" i="43"/>
  <c r="K38" i="43"/>
  <c r="K10" i="43" l="1"/>
  <c r="L10" i="43" s="1"/>
  <c r="L38" i="43"/>
</calcChain>
</file>

<file path=xl/sharedStrings.xml><?xml version="1.0" encoding="utf-8"?>
<sst xmlns="http://schemas.openxmlformats.org/spreadsheetml/2006/main" count="107" uniqueCount="59">
  <si>
    <t/>
  </si>
  <si>
    <t>REC</t>
  </si>
  <si>
    <t>ADQUISICION DE BIENES Y SERVICIOS</t>
  </si>
  <si>
    <t>GASTOS DE PERSONAL</t>
  </si>
  <si>
    <t>TRANSFERENCIAS CORRIENTES</t>
  </si>
  <si>
    <t>PRESIDENCIA DE LA REPÚBLICA</t>
  </si>
  <si>
    <t>CTA PROG</t>
  </si>
  <si>
    <t>SUBC
SUBP</t>
  </si>
  <si>
    <t>OBJG
PROY</t>
  </si>
  <si>
    <t>ORD
SPRY</t>
  </si>
  <si>
    <t>CONCEPTO</t>
  </si>
  <si>
    <t>APROPIACIÓN VIGENTE</t>
  </si>
  <si>
    <t>COMPROMISOS</t>
  </si>
  <si>
    <t>% EJEC</t>
  </si>
  <si>
    <t>OBLIGACIONES</t>
  </si>
  <si>
    <t>A. FUNCIONAMIENTO</t>
  </si>
  <si>
    <t>TOTAL PRESUPUESTO DE FUNCIONAMIENTO</t>
  </si>
  <si>
    <t>C. INVERSIÓN</t>
  </si>
  <si>
    <t>INTERSUBSECTORIAL GOBIERNO</t>
  </si>
  <si>
    <t>TOTAL PRESUPUESTO DE INVERSIÓN</t>
  </si>
  <si>
    <t>REINTEGRACIÓN DE PERSONAS Y GRUPOS ALZADOS EN ARMAS DESDE EL SECTOR PRESIDENCIA</t>
  </si>
  <si>
    <t>TOTAL PRESUPUESTO ARN</t>
  </si>
  <si>
    <t>AGENCIA PARA LA REINCORPORACION Y LA NORMALIZACION</t>
  </si>
  <si>
    <t>10</t>
  </si>
  <si>
    <t>4</t>
  </si>
  <si>
    <t>3</t>
  </si>
  <si>
    <t>0211</t>
  </si>
  <si>
    <t>01</t>
  </si>
  <si>
    <t>SALARIO</t>
  </si>
  <si>
    <t>02</t>
  </si>
  <si>
    <t>CONTRIBUCIONES INHERENTES A LA NÓMINA</t>
  </si>
  <si>
    <t>03</t>
  </si>
  <si>
    <t>REMUNERACIONES NO CONSTITUTIVAS DE FACTOR SALARIAL</t>
  </si>
  <si>
    <t>001</t>
  </si>
  <si>
    <t>GASTOS POR TRIBUTOS, MULTAS, SANCIONES E INTERESES DE MORA</t>
  </si>
  <si>
    <t>08</t>
  </si>
  <si>
    <t>IMPUESTOS</t>
  </si>
  <si>
    <t>04</t>
  </si>
  <si>
    <t>CUOTA DE FISCALIZACIÓN Y AUDITAJE</t>
  </si>
  <si>
    <t>PREVENCIÓN RIESGOS DE VICTIMIZACIÓN Y REINCIDENCIA EN POBLACIÓN EN PROCESO DE REINTEGRACIÓN Y EN REINCORPORACIÓN  NACIONAL</t>
  </si>
  <si>
    <t>FORTALECIMIENTO DE LA REINCORPORACIÓN DE LOS EXINTEGRANTES DE LAS FARC-EP  NACIONAL</t>
  </si>
  <si>
    <t>PLANTA DE PERSONAL PERMANENTE</t>
  </si>
  <si>
    <t>A ENTIDADES DEL GOBIERNO</t>
  </si>
  <si>
    <t>A ORGANOS DEL PGN</t>
  </si>
  <si>
    <t>FONDO DE PROGRAMAS ESPECIALES PARA LA PAZ: PROGRAMA DE REINTEGRACIÓN SOCIAL Y ECONOMICA</t>
  </si>
  <si>
    <t>CONTRIBUCIONES</t>
  </si>
  <si>
    <t>012</t>
  </si>
  <si>
    <t>INCAPACIDADES Y LICENCIAS DE MATERNIDAD Y PATERNIDAD (NO DE PENSIONES)</t>
  </si>
  <si>
    <t>PRESTACIONES SOCIALES RELACIONADAS CON EL EMPLEO</t>
  </si>
  <si>
    <t>PRESTACIONES SOCIALES</t>
  </si>
  <si>
    <t>Elaboró: Claudia Milena Pérez Pintor - Contratista Prof. 4 Grupo Presupuesto</t>
  </si>
  <si>
    <t>APORTES AL FONDO DE CONTINGENCIAS</t>
  </si>
  <si>
    <t>B. SERVICIO A LA DEUDA</t>
  </si>
  <si>
    <t>SERVICIO DE LA DEUDA PÚBLICA INTERNA</t>
  </si>
  <si>
    <t>FONDO DE CONTINGENCIAS</t>
  </si>
  <si>
    <t>TOTAL PRESUPUESTO DE SERVICIO A LA  DEUDA</t>
  </si>
  <si>
    <t>INFORME DE EJECUCIÓN PRESUPUESTAL VIGENCIA 2022</t>
  </si>
  <si>
    <t>PERIODO DEL 1 DE ENERO AL 31 DE ENERO 2023</t>
  </si>
  <si>
    <t>Revisó: Luz Mary Rojas Ramirez - Coordinadora Grupo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</si>
</sst>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7">
    <xf numFmtId="0" fontId="0" fillId="0" borderId="0" xfId="0" applyFont="1" applyFill="1" applyBorder="1"/>
    <xf numFmtId="0" fontId="6" fillId="2" borderId="0" xfId="11" applyFont="1" applyFill="1" applyAlignment="1">
      <alignment vertical="center"/>
    </xf>
    <xf numFmtId="0" fontId="1" fillId="2" borderId="0" xfId="11" applyFill="1" applyAlignment="1">
      <alignment vertical="center"/>
    </xf>
    <xf numFmtId="10" fontId="8" fillId="2" borderId="0" xfId="12" applyNumberFormat="1" applyFont="1" applyFill="1" applyAlignment="1">
      <alignment horizontal="center" vertical="center"/>
    </xf>
    <xf numFmtId="0" fontId="8" fillId="2" borderId="0" xfId="11" applyFont="1" applyFill="1" applyAlignment="1">
      <alignment horizontal="center" vertical="center"/>
    </xf>
    <xf numFmtId="43" fontId="1" fillId="2" borderId="0" xfId="11" applyNumberFormat="1" applyFill="1" applyAlignment="1">
      <alignment vertical="center"/>
    </xf>
    <xf numFmtId="0" fontId="7" fillId="2" borderId="1" xfId="11" applyFont="1" applyFill="1" applyBorder="1" applyAlignment="1">
      <alignment horizontal="center" vertical="center" wrapText="1"/>
    </xf>
    <xf numFmtId="0" fontId="7" fillId="2" borderId="1" xfId="11" applyFont="1" applyFill="1" applyBorder="1" applyAlignment="1">
      <alignment horizontal="center" vertical="center"/>
    </xf>
    <xf numFmtId="10" fontId="8" fillId="2" borderId="1" xfId="12" applyNumberFormat="1" applyFont="1" applyFill="1" applyBorder="1" applyAlignment="1">
      <alignment horizontal="center" vertical="center"/>
    </xf>
    <xf numFmtId="0" fontId="8" fillId="2" borderId="1" xfId="11" applyFont="1" applyFill="1" applyBorder="1" applyAlignment="1">
      <alignment horizontal="center" vertical="center"/>
    </xf>
    <xf numFmtId="0" fontId="1" fillId="2" borderId="0" xfId="11" applyFill="1" applyAlignment="1">
      <alignment horizontal="center" vertical="center"/>
    </xf>
    <xf numFmtId="0" fontId="9" fillId="2" borderId="0" xfId="11" applyFont="1" applyFill="1" applyAlignment="1">
      <alignment vertical="center"/>
    </xf>
    <xf numFmtId="0" fontId="10" fillId="3" borderId="0" xfId="11" applyFont="1" applyFill="1" applyAlignment="1">
      <alignment vertical="center"/>
    </xf>
    <xf numFmtId="0" fontId="11" fillId="3" borderId="0" xfId="11" applyFont="1" applyFill="1" applyAlignment="1">
      <alignment vertical="center"/>
    </xf>
    <xf numFmtId="164" fontId="10" fillId="3" borderId="0" xfId="13" applyFont="1" applyFill="1" applyAlignment="1">
      <alignment vertical="center"/>
    </xf>
    <xf numFmtId="10" fontId="10" fillId="3" borderId="0" xfId="12" applyNumberFormat="1" applyFont="1" applyFill="1" applyAlignment="1">
      <alignment horizontal="center" vertical="center"/>
    </xf>
    <xf numFmtId="3" fontId="1" fillId="2" borderId="0" xfId="11" applyNumberFormat="1" applyFill="1" applyAlignment="1">
      <alignment vertical="center"/>
    </xf>
    <xf numFmtId="49" fontId="6" fillId="2" borderId="0" xfId="11" applyNumberFormat="1" applyFont="1" applyFill="1" applyAlignment="1">
      <alignment horizontal="center" vertical="center"/>
    </xf>
    <xf numFmtId="0" fontId="12" fillId="2" borderId="0" xfId="11" applyFont="1" applyFill="1" applyAlignment="1">
      <alignment horizontal="center" vertical="center"/>
    </xf>
    <xf numFmtId="0" fontId="6" fillId="2" borderId="0" xfId="11" applyFont="1" applyFill="1" applyAlignment="1">
      <alignment horizontal="left" vertical="center" wrapText="1"/>
    </xf>
    <xf numFmtId="0" fontId="1" fillId="2" borderId="0" xfId="11" applyFill="1" applyAlignment="1">
      <alignment horizontal="left" vertical="center" wrapText="1"/>
    </xf>
    <xf numFmtId="164" fontId="6" fillId="2" borderId="0" xfId="13" applyFont="1" applyFill="1" applyAlignment="1">
      <alignment vertical="center"/>
    </xf>
    <xf numFmtId="10" fontId="13" fillId="2" borderId="0" xfId="12" applyNumberFormat="1" applyFont="1" applyFill="1" applyAlignment="1">
      <alignment horizontal="center" vertical="center"/>
    </xf>
    <xf numFmtId="49" fontId="13" fillId="2" borderId="0" xfId="11" applyNumberFormat="1" applyFont="1" applyFill="1" applyAlignment="1">
      <alignment horizontal="center" vertical="center"/>
    </xf>
    <xf numFmtId="0" fontId="13" fillId="2" borderId="0" xfId="11" applyFont="1" applyFill="1" applyAlignment="1">
      <alignment horizontal="center" vertical="center"/>
    </xf>
    <xf numFmtId="164" fontId="13" fillId="2" borderId="0" xfId="13" applyFont="1" applyFill="1" applyAlignment="1">
      <alignment vertical="center"/>
    </xf>
    <xf numFmtId="49" fontId="8" fillId="2" borderId="0" xfId="11" applyNumberFormat="1" applyFont="1" applyFill="1" applyAlignment="1">
      <alignment horizontal="center" vertical="center"/>
    </xf>
    <xf numFmtId="164" fontId="8" fillId="2" borderId="0" xfId="13" applyFont="1" applyFill="1" applyAlignment="1">
      <alignment vertical="center"/>
    </xf>
    <xf numFmtId="49" fontId="1" fillId="2" borderId="0" xfId="11" applyNumberFormat="1" applyFill="1" applyAlignment="1">
      <alignment horizontal="center" vertical="center"/>
    </xf>
    <xf numFmtId="0" fontId="9" fillId="2" borderId="0" xfId="11" applyFont="1" applyFill="1" applyAlignment="1">
      <alignment horizontal="center" vertical="center"/>
    </xf>
    <xf numFmtId="0" fontId="8" fillId="2" borderId="0" xfId="11" applyFont="1" applyFill="1" applyAlignment="1">
      <alignment horizontal="left" vertical="center" wrapText="1"/>
    </xf>
    <xf numFmtId="164" fontId="4" fillId="2" borderId="0" xfId="13" applyFont="1" applyFill="1" applyAlignment="1">
      <alignment vertical="center"/>
    </xf>
    <xf numFmtId="0" fontId="8" fillId="2" borderId="0" xfId="11" applyFont="1" applyFill="1" applyAlignment="1">
      <alignment vertical="center"/>
    </xf>
    <xf numFmtId="164" fontId="8" fillId="4" borderId="0" xfId="13" applyFont="1" applyFill="1" applyAlignment="1">
      <alignment vertical="center"/>
    </xf>
    <xf numFmtId="0" fontId="8" fillId="4" borderId="0" xfId="11" applyFont="1" applyFill="1" applyAlignment="1">
      <alignment horizontal="center" vertical="center"/>
    </xf>
    <xf numFmtId="164" fontId="1" fillId="2" borderId="0" xfId="13" applyFont="1" applyFill="1" applyAlignment="1">
      <alignment vertical="center"/>
    </xf>
    <xf numFmtId="164" fontId="6" fillId="4" borderId="0" xfId="13" applyFont="1" applyFill="1" applyAlignment="1">
      <alignment vertical="center"/>
    </xf>
    <xf numFmtId="10" fontId="13" fillId="4" borderId="0" xfId="12" applyNumberFormat="1" applyFont="1" applyFill="1" applyAlignment="1">
      <alignment horizontal="center" vertical="center"/>
    </xf>
    <xf numFmtId="0" fontId="8" fillId="2" borderId="0" xfId="11" applyFont="1" applyFill="1" applyAlignment="1">
      <alignment vertical="center" wrapText="1"/>
    </xf>
    <xf numFmtId="10" fontId="8" fillId="4" borderId="0" xfId="12" applyNumberFormat="1" applyFont="1" applyFill="1" applyAlignment="1">
      <alignment horizontal="center" vertical="center"/>
    </xf>
    <xf numFmtId="164" fontId="6" fillId="3" borderId="0" xfId="13" applyFont="1" applyFill="1" applyAlignment="1">
      <alignment vertical="center"/>
    </xf>
    <xf numFmtId="10" fontId="6" fillId="3" borderId="0" xfId="10" applyNumberFormat="1" applyFont="1" applyFill="1" applyAlignment="1">
      <alignment vertical="center"/>
    </xf>
    <xf numFmtId="0" fontId="14" fillId="2" borderId="0" xfId="11" applyFont="1" applyFill="1" applyAlignment="1">
      <alignment horizontal="center" vertical="center"/>
    </xf>
    <xf numFmtId="0" fontId="6" fillId="3" borderId="0" xfId="11" applyFont="1" applyFill="1" applyAlignment="1">
      <alignment horizontal="left" vertical="center" wrapText="1"/>
    </xf>
    <xf numFmtId="0" fontId="1" fillId="3" borderId="0" xfId="11" applyFill="1" applyAlignment="1">
      <alignment vertical="center"/>
    </xf>
    <xf numFmtId="10" fontId="6" fillId="3" borderId="0" xfId="12" applyNumberFormat="1" applyFont="1" applyFill="1" applyAlignment="1">
      <alignment horizontal="center" vertical="center"/>
    </xf>
    <xf numFmtId="0" fontId="15" fillId="4" borderId="0" xfId="0" applyFont="1" applyFill="1" applyAlignment="1">
      <alignment vertical="center"/>
    </xf>
    <xf numFmtId="49" fontId="1" fillId="2" borderId="0" xfId="11" applyNumberFormat="1" applyFill="1" applyAlignment="1">
      <alignment vertical="center"/>
    </xf>
    <xf numFmtId="0" fontId="8" fillId="2" borderId="0" xfId="11" applyFont="1" applyFill="1" applyAlignment="1">
      <alignment horizontal="left" vertical="center" wrapText="1"/>
    </xf>
    <xf numFmtId="0" fontId="6" fillId="3" borderId="0" xfId="11" applyFont="1" applyFill="1" applyAlignment="1">
      <alignment horizontal="left" vertical="center" wrapText="1"/>
    </xf>
    <xf numFmtId="0" fontId="6" fillId="0" borderId="0" xfId="11" applyFont="1" applyAlignment="1">
      <alignment horizontal="left" vertical="center" wrapText="1"/>
    </xf>
    <xf numFmtId="0" fontId="6" fillId="2" borderId="0" xfId="11" applyFont="1" applyFill="1" applyAlignment="1">
      <alignment horizontal="left" vertical="center" wrapText="1"/>
    </xf>
    <xf numFmtId="0" fontId="13" fillId="2" borderId="0" xfId="11" applyFont="1" applyFill="1" applyAlignment="1">
      <alignment horizontal="left" vertical="center" wrapText="1"/>
    </xf>
    <xf numFmtId="0" fontId="6" fillId="2" borderId="0" xfId="11" applyFont="1" applyFill="1" applyAlignment="1">
      <alignment horizontal="center" vertical="center"/>
    </xf>
    <xf numFmtId="0" fontId="1" fillId="2" borderId="0" xfId="11" applyFill="1" applyAlignment="1">
      <alignment horizontal="center" vertical="center"/>
    </xf>
    <xf numFmtId="0" fontId="14" fillId="2" borderId="0" xfId="11" applyFont="1" applyFill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</cellXfs>
  <cellStyles count="14">
    <cellStyle name="Millares 2" xfId="1" xr:uid="{00000000-0005-0000-0000-000002000000}"/>
    <cellStyle name="Millares 2 2" xfId="8" xr:uid="{C2F25525-04CA-49F9-8A6D-D771F26AFE8F}"/>
    <cellStyle name="Millares 2 3" xfId="13" xr:uid="{E45E831A-0B07-4834-B707-624923742C37}"/>
    <cellStyle name="Millares 3" xfId="2" xr:uid="{00000000-0005-0000-0000-000003000000}"/>
    <cellStyle name="Normal" xfId="0" builtinId="0"/>
    <cellStyle name="Normal 2" xfId="3" xr:uid="{00000000-0005-0000-0000-000006000000}"/>
    <cellStyle name="Normal 2 2" xfId="6" xr:uid="{F044FCA4-D73E-4C0E-A204-3FF901D5E8D6}"/>
    <cellStyle name="Normal 2 3" xfId="11" xr:uid="{544D9685-0318-45FF-9306-EC1E316C84C2}"/>
    <cellStyle name="Porcentaje" xfId="10" builtinId="5"/>
    <cellStyle name="Porcentaje 2" xfId="4" xr:uid="{00000000-0005-0000-0000-000008000000}"/>
    <cellStyle name="Porcentaje 2 2" xfId="7" xr:uid="{054D3164-0D5A-4165-8839-3F7FEFCD7333}"/>
    <cellStyle name="Porcentaje 2 3" xfId="12" xr:uid="{CCA785E6-F448-4862-A52F-7EDAC430F51F}"/>
    <cellStyle name="Porcentaje 3" xfId="9" xr:uid="{9BE5E4B0-AA58-4B8E-A620-EB0E2F897213}"/>
    <cellStyle name="Porcentaje 4" xfId="5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114300</xdr:rowOff>
    </xdr:from>
    <xdr:to>
      <xdr:col>5</xdr:col>
      <xdr:colOff>981075</xdr:colOff>
      <xdr:row>4</xdr:row>
      <xdr:rowOff>152400</xdr:rowOff>
    </xdr:to>
    <xdr:pic>
      <xdr:nvPicPr>
        <xdr:cNvPr id="2" name="Imagen 1" descr="cid:image002.png@01D8AAA4.05F60F80">
          <a:extLst>
            <a:ext uri="{FF2B5EF4-FFF2-40B4-BE49-F238E27FC236}">
              <a16:creationId xmlns:a16="http://schemas.microsoft.com/office/drawing/2014/main" id="{4AE2C037-82E5-4AFA-9E3D-E78B6155BBC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04800"/>
          <a:ext cx="3276600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STO\Presupuesto\Informes\2023\Enero\Ejecuci&#243;n%20agregada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Din Ene"/>
      <sheetName val="Publicar Ene"/>
    </sheetNames>
    <sheetDataSet>
      <sheetData sheetId="0"/>
      <sheetData sheetId="1">
        <row r="6">
          <cell r="E6">
            <v>28054000000</v>
          </cell>
          <cell r="F6">
            <v>1668549020</v>
          </cell>
          <cell r="H6">
            <v>1668549020</v>
          </cell>
          <cell r="I6">
            <v>0</v>
          </cell>
        </row>
        <row r="7">
          <cell r="E7">
            <v>10213000000</v>
          </cell>
          <cell r="F7">
            <v>674727719</v>
          </cell>
          <cell r="H7">
            <v>674727719</v>
          </cell>
          <cell r="I7">
            <v>0</v>
          </cell>
        </row>
        <row r="8">
          <cell r="E8">
            <v>2757000000</v>
          </cell>
          <cell r="F8">
            <v>116981284</v>
          </cell>
          <cell r="H8">
            <v>116981284</v>
          </cell>
          <cell r="I8">
            <v>0</v>
          </cell>
        </row>
        <row r="10">
          <cell r="E10">
            <v>8502000000</v>
          </cell>
          <cell r="F10">
            <v>4269843661.7600002</v>
          </cell>
          <cell r="H10">
            <v>256087445.21000001</v>
          </cell>
          <cell r="I10">
            <v>0</v>
          </cell>
        </row>
        <row r="12">
          <cell r="E12">
            <v>202827000000</v>
          </cell>
          <cell r="F12">
            <v>37777652138.019997</v>
          </cell>
          <cell r="H12">
            <v>1157109577.4300001</v>
          </cell>
          <cell r="I12">
            <v>0</v>
          </cell>
        </row>
        <row r="13">
          <cell r="E13">
            <v>150000000</v>
          </cell>
          <cell r="F13">
            <v>24206411</v>
          </cell>
          <cell r="H13">
            <v>16482216</v>
          </cell>
          <cell r="I13">
            <v>0</v>
          </cell>
        </row>
        <row r="15">
          <cell r="E15">
            <v>2000000</v>
          </cell>
          <cell r="F15">
            <v>0</v>
          </cell>
          <cell r="H15">
            <v>0</v>
          </cell>
          <cell r="I15">
            <v>0</v>
          </cell>
        </row>
        <row r="16">
          <cell r="E16">
            <v>563000000</v>
          </cell>
          <cell r="F16">
            <v>0</v>
          </cell>
          <cell r="H16">
            <v>0</v>
          </cell>
          <cell r="I16">
            <v>0</v>
          </cell>
        </row>
        <row r="18">
          <cell r="E18">
            <v>1000000000</v>
          </cell>
          <cell r="F18">
            <v>0</v>
          </cell>
          <cell r="H18">
            <v>0</v>
          </cell>
          <cell r="I18">
            <v>0</v>
          </cell>
        </row>
        <row r="19">
          <cell r="E19">
            <v>1500000000</v>
          </cell>
          <cell r="F19">
            <v>0</v>
          </cell>
          <cell r="H19">
            <v>0</v>
          </cell>
          <cell r="I19">
            <v>0</v>
          </cell>
        </row>
        <row r="21">
          <cell r="E21">
            <v>165291696</v>
          </cell>
          <cell r="F21">
            <v>0</v>
          </cell>
          <cell r="H21">
            <v>0</v>
          </cell>
          <cell r="I21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1CB60-2F90-48CB-9C37-93AD9A6A0FB2}">
  <sheetPr>
    <tabColor rgb="FF00B0F0"/>
    <pageSetUpPr fitToPage="1"/>
  </sheetPr>
  <dimension ref="A2:N69"/>
  <sheetViews>
    <sheetView tabSelected="1" zoomScale="90" zoomScaleNormal="90" workbookViewId="0">
      <selection activeCell="H10" sqref="H10"/>
    </sheetView>
  </sheetViews>
  <sheetFormatPr baseColWidth="10" defaultRowHeight="15" x14ac:dyDescent="0.25"/>
  <cols>
    <col min="1" max="5" width="7.5703125" style="2" customWidth="1"/>
    <col min="6" max="6" width="34.85546875" style="2" customWidth="1"/>
    <col min="7" max="7" width="21.85546875" style="2" bestFit="1" customWidth="1"/>
    <col min="8" max="9" width="20.7109375" style="2" customWidth="1"/>
    <col min="10" max="10" width="20.7109375" style="3" customWidth="1"/>
    <col min="11" max="11" width="20.7109375" style="2" customWidth="1"/>
    <col min="12" max="12" width="11.42578125" style="4"/>
    <col min="13" max="13" width="17.85546875" style="2" bestFit="1" customWidth="1"/>
    <col min="14" max="14" width="14.7109375" style="2" bestFit="1" customWidth="1"/>
    <col min="15" max="16384" width="11.42578125" style="2"/>
  </cols>
  <sheetData>
    <row r="2" spans="1:14" x14ac:dyDescent="0.25">
      <c r="A2" s="53" t="s">
        <v>22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x14ac:dyDescent="0.25">
      <c r="A3" s="54" t="s">
        <v>5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4" ht="6" customHeight="1" x14ac:dyDescent="0.25"/>
    <row r="5" spans="1:14" x14ac:dyDescent="0.25">
      <c r="A5" s="53" t="s">
        <v>56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</row>
    <row r="6" spans="1:14" x14ac:dyDescent="0.25">
      <c r="A6" s="55" t="s">
        <v>57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4" x14ac:dyDescent="0.25">
      <c r="H7" s="5"/>
    </row>
    <row r="8" spans="1:14" s="10" customFormat="1" ht="25.5" x14ac:dyDescent="0.25">
      <c r="A8" s="6" t="s">
        <v>6</v>
      </c>
      <c r="B8" s="6" t="s">
        <v>7</v>
      </c>
      <c r="C8" s="6" t="s">
        <v>8</v>
      </c>
      <c r="D8" s="6" t="s">
        <v>9</v>
      </c>
      <c r="E8" s="7" t="s">
        <v>1</v>
      </c>
      <c r="F8" s="56" t="s">
        <v>10</v>
      </c>
      <c r="G8" s="56"/>
      <c r="H8" s="7" t="s">
        <v>11</v>
      </c>
      <c r="I8" s="7" t="s">
        <v>12</v>
      </c>
      <c r="J8" s="8" t="s">
        <v>13</v>
      </c>
      <c r="K8" s="7" t="s">
        <v>14</v>
      </c>
      <c r="L8" s="9" t="s">
        <v>13</v>
      </c>
    </row>
    <row r="9" spans="1:14" ht="7.5" customHeight="1" x14ac:dyDescent="0.25"/>
    <row r="10" spans="1:14" ht="20.25" customHeight="1" x14ac:dyDescent="0.25">
      <c r="E10" s="11"/>
      <c r="F10" s="12" t="s">
        <v>21</v>
      </c>
      <c r="G10" s="13"/>
      <c r="H10" s="14">
        <f>H38+H45+H53</f>
        <v>255733291696</v>
      </c>
      <c r="I10" s="14">
        <f>I38+I45+I53</f>
        <v>44531960233.779999</v>
      </c>
      <c r="J10" s="15">
        <f>+I10/H10</f>
        <v>0.17413438797290753</v>
      </c>
      <c r="K10" s="14">
        <f>K38+K45+K53</f>
        <v>3889937261.6400003</v>
      </c>
      <c r="L10" s="15">
        <f>+K10/H10</f>
        <v>1.521091460498666E-2</v>
      </c>
      <c r="M10" s="16"/>
      <c r="N10" s="16"/>
    </row>
    <row r="11" spans="1:14" ht="12" customHeight="1" x14ac:dyDescent="0.25">
      <c r="E11" s="11"/>
      <c r="F11" s="1"/>
      <c r="H11" s="5"/>
      <c r="I11" s="5"/>
      <c r="K11" s="5"/>
      <c r="M11" s="5"/>
      <c r="N11" s="5"/>
    </row>
    <row r="12" spans="1:14" x14ac:dyDescent="0.25">
      <c r="E12" s="11"/>
      <c r="F12" s="1" t="s">
        <v>15</v>
      </c>
      <c r="H12" s="5"/>
      <c r="I12" s="5"/>
      <c r="K12" s="5"/>
    </row>
    <row r="13" spans="1:14" ht="6.75" customHeight="1" x14ac:dyDescent="0.25">
      <c r="E13" s="11"/>
    </row>
    <row r="14" spans="1:14" x14ac:dyDescent="0.25">
      <c r="A14" s="17" t="s">
        <v>27</v>
      </c>
      <c r="B14" s="17"/>
      <c r="C14" s="17"/>
      <c r="D14" s="17"/>
      <c r="E14" s="18"/>
      <c r="F14" s="19" t="s">
        <v>3</v>
      </c>
      <c r="G14" s="20"/>
      <c r="H14" s="21">
        <f>+H15</f>
        <v>41024000000</v>
      </c>
      <c r="I14" s="21">
        <f>+I15</f>
        <v>2460258023</v>
      </c>
      <c r="J14" s="22">
        <f>+I14/H14</f>
        <v>5.9971188158151327E-2</v>
      </c>
      <c r="K14" s="21">
        <f>+K15</f>
        <v>2460258023</v>
      </c>
      <c r="L14" s="22">
        <f>+K14/H14</f>
        <v>5.9971188158151327E-2</v>
      </c>
    </row>
    <row r="15" spans="1:14" ht="15" customHeight="1" x14ac:dyDescent="0.25">
      <c r="A15" s="23" t="s">
        <v>27</v>
      </c>
      <c r="B15" s="23" t="s">
        <v>27</v>
      </c>
      <c r="C15" s="23"/>
      <c r="D15" s="23"/>
      <c r="E15" s="24"/>
      <c r="F15" s="52" t="s">
        <v>41</v>
      </c>
      <c r="G15" s="52"/>
      <c r="H15" s="25">
        <f>SUM(H16:H18)</f>
        <v>41024000000</v>
      </c>
      <c r="I15" s="25">
        <f>SUM(I16:I18)</f>
        <v>2460258023</v>
      </c>
      <c r="J15" s="22"/>
      <c r="K15" s="25">
        <f>SUM(K16:K18)</f>
        <v>2460258023</v>
      </c>
      <c r="L15" s="22"/>
      <c r="M15" s="1"/>
    </row>
    <row r="16" spans="1:14" x14ac:dyDescent="0.25">
      <c r="A16" s="26" t="s">
        <v>27</v>
      </c>
      <c r="B16" s="26" t="s">
        <v>27</v>
      </c>
      <c r="C16" s="26" t="s">
        <v>27</v>
      </c>
      <c r="D16" s="26"/>
      <c r="E16" s="4">
        <v>10</v>
      </c>
      <c r="F16" s="48" t="s">
        <v>28</v>
      </c>
      <c r="G16" s="48"/>
      <c r="H16" s="27">
        <f>'[1]Din Ene'!E6-'[1]Din Ene'!I6</f>
        <v>28054000000</v>
      </c>
      <c r="I16" s="27">
        <f>'[1]Din Ene'!F6</f>
        <v>1668549020</v>
      </c>
      <c r="J16" s="22"/>
      <c r="K16" s="27">
        <f>'[1]Din Ene'!H6</f>
        <v>1668549020</v>
      </c>
      <c r="L16" s="22"/>
    </row>
    <row r="17" spans="1:13" x14ac:dyDescent="0.25">
      <c r="A17" s="26" t="s">
        <v>27</v>
      </c>
      <c r="B17" s="26" t="s">
        <v>27</v>
      </c>
      <c r="C17" s="26" t="s">
        <v>29</v>
      </c>
      <c r="D17" s="26"/>
      <c r="E17" s="4">
        <v>10</v>
      </c>
      <c r="F17" s="48" t="s">
        <v>30</v>
      </c>
      <c r="G17" s="48"/>
      <c r="H17" s="27">
        <f>'[1]Din Ene'!E7-'[1]Din Ene'!I7</f>
        <v>10213000000</v>
      </c>
      <c r="I17" s="27">
        <f>'[1]Din Ene'!F7</f>
        <v>674727719</v>
      </c>
      <c r="J17" s="22"/>
      <c r="K17" s="27">
        <f>'[1]Din Ene'!H7</f>
        <v>674727719</v>
      </c>
      <c r="L17" s="22"/>
    </row>
    <row r="18" spans="1:13" x14ac:dyDescent="0.25">
      <c r="A18" s="26" t="s">
        <v>27</v>
      </c>
      <c r="B18" s="26" t="s">
        <v>27</v>
      </c>
      <c r="C18" s="26" t="s">
        <v>31</v>
      </c>
      <c r="D18" s="26"/>
      <c r="E18" s="4">
        <v>10</v>
      </c>
      <c r="F18" s="48" t="s">
        <v>32</v>
      </c>
      <c r="G18" s="48"/>
      <c r="H18" s="27">
        <f>'[1]Din Ene'!E8-'[1]Din Ene'!I8</f>
        <v>2757000000</v>
      </c>
      <c r="I18" s="27">
        <f>'[1]Din Ene'!F8</f>
        <v>116981284</v>
      </c>
      <c r="J18" s="22"/>
      <c r="K18" s="27">
        <f>'[1]Din Ene'!H8</f>
        <v>116981284</v>
      </c>
      <c r="L18" s="22"/>
    </row>
    <row r="19" spans="1:13" ht="15.75" customHeight="1" x14ac:dyDescent="0.25">
      <c r="A19" s="17"/>
      <c r="B19" s="17"/>
      <c r="C19" s="17"/>
      <c r="D19" s="17"/>
      <c r="E19" s="18"/>
      <c r="F19" s="19"/>
      <c r="G19" s="19"/>
    </row>
    <row r="20" spans="1:13" ht="15.75" customHeight="1" x14ac:dyDescent="0.25">
      <c r="A20" s="17" t="s">
        <v>29</v>
      </c>
      <c r="B20" s="17"/>
      <c r="C20" s="17"/>
      <c r="D20" s="17"/>
      <c r="E20" s="18"/>
      <c r="F20" s="19" t="s">
        <v>2</v>
      </c>
      <c r="G20" s="19"/>
      <c r="H20" s="21">
        <f>SUM(H21:H21)</f>
        <v>8502000000</v>
      </c>
      <c r="I20" s="21">
        <f>SUM(I21:I21)</f>
        <v>4269843661.7600002</v>
      </c>
      <c r="J20" s="22">
        <f>+I20/H20</f>
        <v>0.50221637988238066</v>
      </c>
      <c r="K20" s="21">
        <f>SUM(K21:K21)</f>
        <v>256087445.21000001</v>
      </c>
      <c r="L20" s="22">
        <f>+K20/H20</f>
        <v>3.0120847472359446E-2</v>
      </c>
    </row>
    <row r="21" spans="1:13" ht="24.75" customHeight="1" x14ac:dyDescent="0.25">
      <c r="A21" s="23" t="s">
        <v>29</v>
      </c>
      <c r="B21" s="23"/>
      <c r="C21" s="23"/>
      <c r="D21" s="23"/>
      <c r="E21" s="18">
        <v>10</v>
      </c>
      <c r="F21" s="52" t="s">
        <v>2</v>
      </c>
      <c r="G21" s="52"/>
      <c r="H21" s="27">
        <f>'[1]Din Ene'!E10-'[1]Din Ene'!I10</f>
        <v>8502000000</v>
      </c>
      <c r="I21" s="27">
        <f>'[1]Din Ene'!F10</f>
        <v>4269843661.7600002</v>
      </c>
      <c r="K21" s="27">
        <f>'[1]Din Ene'!H10</f>
        <v>256087445.21000001</v>
      </c>
      <c r="L21" s="3"/>
    </row>
    <row r="22" spans="1:13" x14ac:dyDescent="0.25">
      <c r="A22" s="28"/>
      <c r="B22" s="28"/>
      <c r="C22" s="28"/>
      <c r="D22" s="28"/>
      <c r="E22" s="29"/>
      <c r="F22" s="30"/>
      <c r="G22" s="30"/>
      <c r="H22" s="31"/>
      <c r="I22" s="31"/>
      <c r="K22" s="31"/>
    </row>
    <row r="23" spans="1:13" ht="21" customHeight="1" x14ac:dyDescent="0.25">
      <c r="A23" s="17" t="s">
        <v>31</v>
      </c>
      <c r="B23" s="17"/>
      <c r="C23" s="17"/>
      <c r="D23" s="17"/>
      <c r="E23" s="18"/>
      <c r="F23" s="19" t="s">
        <v>4</v>
      </c>
      <c r="G23" s="30"/>
      <c r="H23" s="21">
        <f>+H24+H27</f>
        <v>202977000000</v>
      </c>
      <c r="I23" s="21">
        <f>+I24+I27</f>
        <v>37801858549.019997</v>
      </c>
      <c r="J23" s="22">
        <f>+I23/H23</f>
        <v>0.18623715272676214</v>
      </c>
      <c r="K23" s="21">
        <f>+K24+K27</f>
        <v>1173591793.4300001</v>
      </c>
      <c r="L23" s="22">
        <f>+K23/H23</f>
        <v>5.7818954533272243E-3</v>
      </c>
    </row>
    <row r="24" spans="1:13" ht="18.75" customHeight="1" x14ac:dyDescent="0.25">
      <c r="A24" s="17" t="s">
        <v>31</v>
      </c>
      <c r="B24" s="17" t="s">
        <v>31</v>
      </c>
      <c r="C24" s="17"/>
      <c r="D24" s="17"/>
      <c r="E24" s="18"/>
      <c r="F24" s="51" t="s">
        <v>42</v>
      </c>
      <c r="G24" s="51"/>
      <c r="H24" s="31">
        <f>H25</f>
        <v>202827000000</v>
      </c>
      <c r="I24" s="31">
        <f>I25</f>
        <v>37777652138.019997</v>
      </c>
      <c r="K24" s="31">
        <f>K25</f>
        <v>1157109577.4300001</v>
      </c>
    </row>
    <row r="25" spans="1:13" ht="15" customHeight="1" x14ac:dyDescent="0.25">
      <c r="A25" s="26" t="s">
        <v>31</v>
      </c>
      <c r="B25" s="26" t="s">
        <v>31</v>
      </c>
      <c r="C25" s="26" t="s">
        <v>27</v>
      </c>
      <c r="D25" s="26"/>
      <c r="E25" s="29"/>
      <c r="F25" s="48" t="s">
        <v>43</v>
      </c>
      <c r="G25" s="48"/>
      <c r="H25" s="27">
        <f>H26</f>
        <v>202827000000</v>
      </c>
      <c r="I25" s="27">
        <f>I26</f>
        <v>37777652138.019997</v>
      </c>
      <c r="K25" s="27">
        <f>K26</f>
        <v>1157109577.4300001</v>
      </c>
      <c r="M25" s="32"/>
    </row>
    <row r="26" spans="1:13" ht="25.5" customHeight="1" x14ac:dyDescent="0.25">
      <c r="A26" s="26" t="s">
        <v>31</v>
      </c>
      <c r="B26" s="26" t="s">
        <v>31</v>
      </c>
      <c r="C26" s="26" t="s">
        <v>27</v>
      </c>
      <c r="D26" s="26" t="s">
        <v>33</v>
      </c>
      <c r="E26" s="29">
        <v>10</v>
      </c>
      <c r="F26" s="48" t="s">
        <v>44</v>
      </c>
      <c r="G26" s="48"/>
      <c r="H26" s="33">
        <f>'[1]Din Ene'!E12-'[1]Din Ene'!I12</f>
        <v>202827000000</v>
      </c>
      <c r="I26" s="33">
        <f>'[1]Din Ene'!F12</f>
        <v>37777652138.019997</v>
      </c>
      <c r="J26" s="34"/>
      <c r="K26" s="33">
        <f>'[1]Din Ene'!H12</f>
        <v>1157109577.4300001</v>
      </c>
      <c r="L26" s="34"/>
    </row>
    <row r="27" spans="1:13" ht="18.75" customHeight="1" x14ac:dyDescent="0.25">
      <c r="A27" s="17" t="s">
        <v>31</v>
      </c>
      <c r="B27" s="17" t="s">
        <v>37</v>
      </c>
      <c r="C27" s="17"/>
      <c r="D27" s="17"/>
      <c r="E27" s="18"/>
      <c r="F27" s="50" t="s">
        <v>49</v>
      </c>
      <c r="G27" s="50"/>
      <c r="H27" s="31">
        <f>H28</f>
        <v>150000000</v>
      </c>
      <c r="I27" s="31">
        <f>I28</f>
        <v>24206411</v>
      </c>
      <c r="K27" s="31">
        <f>K28</f>
        <v>16482216</v>
      </c>
    </row>
    <row r="28" spans="1:13" ht="15" customHeight="1" x14ac:dyDescent="0.25">
      <c r="A28" s="26" t="s">
        <v>31</v>
      </c>
      <c r="B28" s="26" t="s">
        <v>37</v>
      </c>
      <c r="C28" s="26" t="s">
        <v>29</v>
      </c>
      <c r="D28" s="26"/>
      <c r="E28" s="29"/>
      <c r="F28" s="48" t="s">
        <v>48</v>
      </c>
      <c r="G28" s="48"/>
      <c r="H28" s="35">
        <f>H29</f>
        <v>150000000</v>
      </c>
      <c r="I28" s="35">
        <f>I29</f>
        <v>24206411</v>
      </c>
      <c r="K28" s="35">
        <f>K29</f>
        <v>16482216</v>
      </c>
    </row>
    <row r="29" spans="1:13" ht="25.5" customHeight="1" x14ac:dyDescent="0.25">
      <c r="A29" s="26" t="s">
        <v>31</v>
      </c>
      <c r="B29" s="26" t="s">
        <v>37</v>
      </c>
      <c r="C29" s="26" t="s">
        <v>29</v>
      </c>
      <c r="D29" s="26" t="s">
        <v>46</v>
      </c>
      <c r="E29" s="29">
        <v>10</v>
      </c>
      <c r="F29" s="48" t="s">
        <v>47</v>
      </c>
      <c r="G29" s="48"/>
      <c r="H29" s="33">
        <f>'[1]Din Ene'!E13-'[1]Din Ene'!I13</f>
        <v>150000000</v>
      </c>
      <c r="I29" s="33">
        <f>'[1]Din Ene'!F13</f>
        <v>24206411</v>
      </c>
      <c r="J29" s="34"/>
      <c r="K29" s="33">
        <f>'[1]Din Ene'!H13</f>
        <v>16482216</v>
      </c>
      <c r="L29" s="34"/>
    </row>
    <row r="30" spans="1:13" ht="25.5" customHeight="1" x14ac:dyDescent="0.25">
      <c r="A30" s="26"/>
      <c r="B30" s="26"/>
      <c r="C30" s="26"/>
      <c r="D30" s="26"/>
      <c r="E30" s="29"/>
      <c r="F30" s="30"/>
      <c r="G30" s="30"/>
      <c r="H30" s="33"/>
      <c r="I30" s="33"/>
      <c r="J30" s="34"/>
      <c r="K30" s="33"/>
      <c r="L30" s="34"/>
    </row>
    <row r="31" spans="1:13" ht="25.5" customHeight="1" x14ac:dyDescent="0.25">
      <c r="A31" s="17" t="s">
        <v>35</v>
      </c>
      <c r="B31" s="17"/>
      <c r="C31" s="17"/>
      <c r="D31" s="17"/>
      <c r="E31" s="18"/>
      <c r="F31" s="51" t="s">
        <v>34</v>
      </c>
      <c r="G31" s="51"/>
      <c r="H31" s="36">
        <f>H32</f>
        <v>2000000</v>
      </c>
      <c r="I31" s="36">
        <f>I32</f>
        <v>0</v>
      </c>
      <c r="J31" s="37">
        <f>+I31/H31</f>
        <v>0</v>
      </c>
      <c r="K31" s="36">
        <f>K32</f>
        <v>0</v>
      </c>
      <c r="L31" s="37">
        <f>+K31/H31</f>
        <v>0</v>
      </c>
    </row>
    <row r="32" spans="1:13" ht="15" customHeight="1" x14ac:dyDescent="0.25">
      <c r="A32" s="26" t="s">
        <v>35</v>
      </c>
      <c r="B32" s="26" t="s">
        <v>27</v>
      </c>
      <c r="C32" s="26"/>
      <c r="D32" s="26"/>
      <c r="E32" s="29">
        <v>10</v>
      </c>
      <c r="F32" s="38" t="s">
        <v>36</v>
      </c>
      <c r="G32" s="38"/>
      <c r="H32" s="33">
        <f>'[1]Din Ene'!E15-'[1]Din Ene'!I15</f>
        <v>2000000</v>
      </c>
      <c r="I32" s="33">
        <f>'[1]Din Ene'!F15</f>
        <v>0</v>
      </c>
      <c r="J32" s="39"/>
      <c r="K32" s="33">
        <f>'[1]Din Ene'!H15</f>
        <v>0</v>
      </c>
      <c r="L32" s="34"/>
    </row>
    <row r="33" spans="1:12" ht="12" customHeight="1" x14ac:dyDescent="0.25">
      <c r="A33" s="26"/>
      <c r="B33" s="26"/>
      <c r="C33" s="26"/>
      <c r="D33" s="26"/>
      <c r="E33" s="29"/>
      <c r="F33" s="38"/>
      <c r="G33" s="38"/>
      <c r="H33" s="33"/>
      <c r="I33" s="33"/>
      <c r="J33" s="39"/>
      <c r="K33" s="33"/>
      <c r="L33" s="34"/>
    </row>
    <row r="34" spans="1:12" ht="25.5" customHeight="1" x14ac:dyDescent="0.25">
      <c r="A34" s="17" t="s">
        <v>35</v>
      </c>
      <c r="B34" s="17"/>
      <c r="C34" s="17"/>
      <c r="D34" s="17"/>
      <c r="E34" s="18"/>
      <c r="F34" s="51" t="s">
        <v>34</v>
      </c>
      <c r="G34" s="51"/>
      <c r="H34" s="36">
        <f>H35</f>
        <v>563000000</v>
      </c>
      <c r="I34" s="36">
        <f>I35</f>
        <v>0</v>
      </c>
      <c r="J34" s="37">
        <f>+I34/H34</f>
        <v>0</v>
      </c>
      <c r="K34" s="36">
        <f>K35</f>
        <v>0</v>
      </c>
      <c r="L34" s="37">
        <f>+K34/H34</f>
        <v>0</v>
      </c>
    </row>
    <row r="35" spans="1:12" ht="18" customHeight="1" x14ac:dyDescent="0.25">
      <c r="A35" s="26" t="s">
        <v>35</v>
      </c>
      <c r="B35" s="26" t="s">
        <v>37</v>
      </c>
      <c r="C35" s="26"/>
      <c r="D35" s="26"/>
      <c r="E35" s="29"/>
      <c r="F35" s="38" t="s">
        <v>45</v>
      </c>
      <c r="G35" s="38"/>
      <c r="H35" s="33">
        <f>SUM(H36:H36)</f>
        <v>563000000</v>
      </c>
      <c r="I35" s="33">
        <f>SUM(I36:I36)</f>
        <v>0</v>
      </c>
      <c r="J35" s="39"/>
      <c r="K35" s="33">
        <f>SUM(K36:K36)</f>
        <v>0</v>
      </c>
      <c r="L35" s="34"/>
    </row>
    <row r="36" spans="1:12" ht="18" customHeight="1" x14ac:dyDescent="0.25">
      <c r="A36" s="26" t="s">
        <v>35</v>
      </c>
      <c r="B36" s="26" t="s">
        <v>37</v>
      </c>
      <c r="C36" s="26" t="s">
        <v>27</v>
      </c>
      <c r="D36" s="26"/>
      <c r="E36" s="29">
        <v>11</v>
      </c>
      <c r="F36" s="38" t="s">
        <v>38</v>
      </c>
      <c r="G36" s="38"/>
      <c r="H36" s="33">
        <f>'[1]Din Ene'!E16-'[1]Din Ene'!I16</f>
        <v>563000000</v>
      </c>
      <c r="I36" s="33">
        <f>'[1]Din Ene'!F16</f>
        <v>0</v>
      </c>
      <c r="J36" s="39"/>
      <c r="K36" s="33">
        <f>'[1]Din Ene'!H16</f>
        <v>0</v>
      </c>
      <c r="L36" s="34"/>
    </row>
    <row r="37" spans="1:12" ht="12" customHeight="1" x14ac:dyDescent="0.25">
      <c r="A37" s="26"/>
      <c r="B37" s="26"/>
      <c r="C37" s="26"/>
      <c r="D37" s="26"/>
      <c r="E37" s="4"/>
      <c r="F37" s="38"/>
      <c r="G37" s="38"/>
      <c r="H37" s="27"/>
      <c r="I37" s="27"/>
      <c r="K37" s="27"/>
    </row>
    <row r="38" spans="1:12" ht="15.75" x14ac:dyDescent="0.25">
      <c r="A38" s="26"/>
      <c r="B38" s="26"/>
      <c r="C38" s="26"/>
      <c r="D38" s="26"/>
      <c r="E38" s="29"/>
      <c r="F38" s="49" t="s">
        <v>16</v>
      </c>
      <c r="G38" s="49"/>
      <c r="H38" s="40">
        <f>H14+H20+H23+H31+H34</f>
        <v>253068000000</v>
      </c>
      <c r="I38" s="40">
        <f>I14+I20+I23+I31+I34</f>
        <v>44531960233.779999</v>
      </c>
      <c r="J38" s="41">
        <f>+I38/H38</f>
        <v>0.17596835725488802</v>
      </c>
      <c r="K38" s="40">
        <f>K14+K20+K23+K31+K34</f>
        <v>3889937261.6400003</v>
      </c>
      <c r="L38" s="15">
        <f>+K38/H38</f>
        <v>1.537111472663474E-2</v>
      </c>
    </row>
    <row r="39" spans="1:12" x14ac:dyDescent="0.25">
      <c r="A39" s="28"/>
      <c r="B39" s="28"/>
      <c r="C39" s="28"/>
      <c r="D39" s="28"/>
      <c r="E39" s="29"/>
      <c r="F39" s="30"/>
      <c r="G39" s="30"/>
    </row>
    <row r="40" spans="1:12" ht="21" customHeight="1" x14ac:dyDescent="0.25">
      <c r="A40" s="17"/>
      <c r="B40" s="17"/>
      <c r="C40" s="17"/>
      <c r="D40" s="17"/>
      <c r="E40" s="18"/>
      <c r="F40" s="19" t="s">
        <v>52</v>
      </c>
      <c r="G40" s="30"/>
      <c r="H40" s="21">
        <f>+H41</f>
        <v>165291696</v>
      </c>
      <c r="I40" s="21">
        <f>+I41</f>
        <v>0</v>
      </c>
      <c r="J40" s="22">
        <f>+I40/H40</f>
        <v>0</v>
      </c>
      <c r="K40" s="21">
        <f>+K41</f>
        <v>0</v>
      </c>
      <c r="L40" s="22">
        <f>+K40/H40</f>
        <v>0</v>
      </c>
    </row>
    <row r="41" spans="1:12" ht="25.5" customHeight="1" x14ac:dyDescent="0.25">
      <c r="A41" s="17" t="s">
        <v>23</v>
      </c>
      <c r="B41" s="26"/>
      <c r="C41" s="26"/>
      <c r="D41" s="26"/>
      <c r="E41" s="29"/>
      <c r="F41" s="48" t="s">
        <v>53</v>
      </c>
      <c r="G41" s="48"/>
      <c r="H41" s="21">
        <f>H42</f>
        <v>165291696</v>
      </c>
      <c r="I41" s="21">
        <f>I42</f>
        <v>0</v>
      </c>
      <c r="J41" s="22"/>
      <c r="K41" s="21">
        <f>K42</f>
        <v>0</v>
      </c>
      <c r="L41" s="22"/>
    </row>
    <row r="42" spans="1:12" ht="25.5" customHeight="1" x14ac:dyDescent="0.25">
      <c r="A42" s="17" t="s">
        <v>23</v>
      </c>
      <c r="B42" s="26" t="s">
        <v>37</v>
      </c>
      <c r="C42" s="26"/>
      <c r="D42" s="26"/>
      <c r="E42" s="29"/>
      <c r="F42" s="48" t="s">
        <v>54</v>
      </c>
      <c r="G42" s="48"/>
      <c r="H42" s="21">
        <f>SUM(H43:H43)</f>
        <v>165291696</v>
      </c>
      <c r="I42" s="21">
        <f>SUM(I43:I43)</f>
        <v>0</v>
      </c>
      <c r="J42" s="22"/>
      <c r="K42" s="21">
        <f>SUM(K43:K43)</f>
        <v>0</v>
      </c>
      <c r="L42" s="22"/>
    </row>
    <row r="43" spans="1:12" ht="33" customHeight="1" x14ac:dyDescent="0.25">
      <c r="A43" s="17" t="s">
        <v>23</v>
      </c>
      <c r="B43" s="26" t="s">
        <v>37</v>
      </c>
      <c r="C43" s="26" t="s">
        <v>27</v>
      </c>
      <c r="D43" s="26" t="s">
        <v>0</v>
      </c>
      <c r="E43" s="29">
        <v>11</v>
      </c>
      <c r="F43" s="48" t="s">
        <v>51</v>
      </c>
      <c r="G43" s="48"/>
      <c r="H43" s="27">
        <f>'[1]Din Ene'!E21-'[1]Din Ene'!I21</f>
        <v>165291696</v>
      </c>
      <c r="I43" s="27">
        <f>'[1]Din Ene'!F21</f>
        <v>0</v>
      </c>
      <c r="K43" s="27">
        <f>'[1]Din Ene'!H21</f>
        <v>0</v>
      </c>
      <c r="L43" s="22"/>
    </row>
    <row r="44" spans="1:12" x14ac:dyDescent="0.25">
      <c r="A44" s="28"/>
      <c r="B44" s="28"/>
      <c r="C44" s="28"/>
      <c r="D44" s="28"/>
      <c r="E44" s="42"/>
      <c r="H44" s="31"/>
      <c r="I44" s="31"/>
      <c r="K44" s="31"/>
    </row>
    <row r="45" spans="1:12" ht="30" x14ac:dyDescent="0.25">
      <c r="A45" s="28"/>
      <c r="B45" s="28"/>
      <c r="C45" s="28"/>
      <c r="D45" s="28"/>
      <c r="E45" s="42"/>
      <c r="F45" s="43" t="s">
        <v>55</v>
      </c>
      <c r="G45" s="44"/>
      <c r="H45" s="40">
        <f t="shared" ref="H45:L45" si="0">+H40</f>
        <v>165291696</v>
      </c>
      <c r="I45" s="40">
        <f t="shared" si="0"/>
        <v>0</v>
      </c>
      <c r="J45" s="41">
        <f t="shared" si="0"/>
        <v>0</v>
      </c>
      <c r="K45" s="40">
        <f t="shared" si="0"/>
        <v>0</v>
      </c>
      <c r="L45" s="45">
        <f t="shared" si="0"/>
        <v>0</v>
      </c>
    </row>
    <row r="46" spans="1:12" x14ac:dyDescent="0.25">
      <c r="A46" s="28"/>
      <c r="B46" s="28"/>
      <c r="C46" s="28"/>
      <c r="D46" s="28"/>
      <c r="E46" s="29"/>
      <c r="F46" s="30"/>
      <c r="G46" s="30"/>
    </row>
    <row r="47" spans="1:12" ht="21" customHeight="1" x14ac:dyDescent="0.25">
      <c r="A47" s="17"/>
      <c r="B47" s="17"/>
      <c r="C47" s="17"/>
      <c r="D47" s="17"/>
      <c r="E47" s="18"/>
      <c r="F47" s="19" t="s">
        <v>17</v>
      </c>
      <c r="G47" s="30"/>
      <c r="H47" s="21">
        <f>+H48</f>
        <v>2500000000</v>
      </c>
      <c r="I47" s="21">
        <f>+I48</f>
        <v>0</v>
      </c>
      <c r="J47" s="22">
        <f>+I47/H47</f>
        <v>0</v>
      </c>
      <c r="K47" s="21">
        <f>+K48</f>
        <v>0</v>
      </c>
      <c r="L47" s="22">
        <f>+K47/H47</f>
        <v>0</v>
      </c>
    </row>
    <row r="48" spans="1:12" ht="25.5" customHeight="1" x14ac:dyDescent="0.25">
      <c r="A48" s="17" t="s">
        <v>26</v>
      </c>
      <c r="B48" s="26"/>
      <c r="C48" s="26"/>
      <c r="D48" s="26"/>
      <c r="E48" s="29"/>
      <c r="F48" s="48" t="s">
        <v>20</v>
      </c>
      <c r="G48" s="48"/>
      <c r="H48" s="21">
        <f>H49</f>
        <v>2500000000</v>
      </c>
      <c r="I48" s="21">
        <f>I49</f>
        <v>0</v>
      </c>
      <c r="J48" s="22"/>
      <c r="K48" s="21">
        <f>K49</f>
        <v>0</v>
      </c>
      <c r="L48" s="22"/>
    </row>
    <row r="49" spans="1:12" ht="25.5" customHeight="1" x14ac:dyDescent="0.25">
      <c r="A49" s="17" t="s">
        <v>26</v>
      </c>
      <c r="B49" s="26">
        <v>1000</v>
      </c>
      <c r="C49" s="26"/>
      <c r="D49" s="26"/>
      <c r="E49" s="29"/>
      <c r="F49" s="48" t="s">
        <v>18</v>
      </c>
      <c r="G49" s="48"/>
      <c r="H49" s="21">
        <f>SUM(H50:H51)</f>
        <v>2500000000</v>
      </c>
      <c r="I49" s="21">
        <f>SUM(I50:I51)</f>
        <v>0</v>
      </c>
      <c r="J49" s="22"/>
      <c r="K49" s="21">
        <f>SUM(K50:K51)</f>
        <v>0</v>
      </c>
      <c r="L49" s="22"/>
    </row>
    <row r="50" spans="1:12" ht="31.5" customHeight="1" x14ac:dyDescent="0.25">
      <c r="A50" s="17" t="s">
        <v>26</v>
      </c>
      <c r="B50" s="26">
        <v>1000</v>
      </c>
      <c r="C50" s="26" t="s">
        <v>25</v>
      </c>
      <c r="D50" s="26" t="s">
        <v>0</v>
      </c>
      <c r="E50" s="29">
        <v>13</v>
      </c>
      <c r="F50" s="48" t="s">
        <v>39</v>
      </c>
      <c r="G50" s="48"/>
      <c r="H50" s="27">
        <f>'[1]Din Ene'!E18-'[1]Din Ene'!I18</f>
        <v>1000000000</v>
      </c>
      <c r="I50" s="27">
        <f>'[1]Din Ene'!F18</f>
        <v>0</v>
      </c>
      <c r="K50" s="27">
        <f>'[1]Din Ene'!H18</f>
        <v>0</v>
      </c>
      <c r="L50" s="22"/>
    </row>
    <row r="51" spans="1:12" ht="33" customHeight="1" x14ac:dyDescent="0.25">
      <c r="A51" s="17" t="s">
        <v>26</v>
      </c>
      <c r="B51" s="26">
        <v>1000</v>
      </c>
      <c r="C51" s="26" t="s">
        <v>24</v>
      </c>
      <c r="D51" s="26" t="s">
        <v>0</v>
      </c>
      <c r="E51" s="29">
        <v>13</v>
      </c>
      <c r="F51" s="48" t="s">
        <v>40</v>
      </c>
      <c r="G51" s="48"/>
      <c r="H51" s="27">
        <f>'[1]Din Ene'!E19-'[1]Din Ene'!I19</f>
        <v>1500000000</v>
      </c>
      <c r="I51" s="27">
        <f>'[1]Din Ene'!F19</f>
        <v>0</v>
      </c>
      <c r="K51" s="27">
        <f>'[1]Din Ene'!H19</f>
        <v>0</v>
      </c>
      <c r="L51" s="22"/>
    </row>
    <row r="52" spans="1:12" x14ac:dyDescent="0.25">
      <c r="A52" s="28"/>
      <c r="B52" s="28"/>
      <c r="C52" s="28"/>
      <c r="D52" s="28"/>
      <c r="E52" s="42"/>
      <c r="H52" s="31"/>
      <c r="I52" s="31"/>
      <c r="K52" s="31"/>
    </row>
    <row r="53" spans="1:12" x14ac:dyDescent="0.25">
      <c r="A53" s="28"/>
      <c r="B53" s="28"/>
      <c r="C53" s="28"/>
      <c r="D53" s="28"/>
      <c r="E53" s="42"/>
      <c r="F53" s="43" t="s">
        <v>19</v>
      </c>
      <c r="G53" s="44"/>
      <c r="H53" s="40">
        <f t="shared" ref="H53:L53" si="1">+H47</f>
        <v>2500000000</v>
      </c>
      <c r="I53" s="40">
        <f t="shared" si="1"/>
        <v>0</v>
      </c>
      <c r="J53" s="41">
        <f t="shared" si="1"/>
        <v>0</v>
      </c>
      <c r="K53" s="40">
        <f t="shared" si="1"/>
        <v>0</v>
      </c>
      <c r="L53" s="45">
        <f t="shared" si="1"/>
        <v>0</v>
      </c>
    </row>
    <row r="54" spans="1:12" x14ac:dyDescent="0.25">
      <c r="A54" s="28"/>
      <c r="B54" s="28"/>
      <c r="C54" s="28"/>
      <c r="D54" s="28"/>
      <c r="E54" s="10"/>
      <c r="J54" s="4"/>
    </row>
    <row r="55" spans="1:12" x14ac:dyDescent="0.25">
      <c r="A55" s="28"/>
      <c r="B55" s="28"/>
      <c r="C55" s="28"/>
      <c r="D55" s="28"/>
      <c r="E55" s="10"/>
      <c r="J55" s="4"/>
    </row>
    <row r="56" spans="1:12" x14ac:dyDescent="0.25">
      <c r="A56" s="46" t="s">
        <v>50</v>
      </c>
      <c r="B56" s="28"/>
      <c r="C56" s="28"/>
      <c r="D56" s="28"/>
      <c r="E56" s="10"/>
      <c r="J56" s="4"/>
    </row>
    <row r="57" spans="1:12" x14ac:dyDescent="0.25">
      <c r="A57" s="46" t="s">
        <v>58</v>
      </c>
      <c r="B57" s="28"/>
      <c r="C57" s="28"/>
      <c r="D57" s="28"/>
      <c r="E57" s="10"/>
    </row>
    <row r="58" spans="1:12" x14ac:dyDescent="0.25">
      <c r="A58" s="46"/>
      <c r="B58" s="28"/>
      <c r="C58" s="28"/>
      <c r="D58" s="28"/>
      <c r="E58" s="10"/>
    </row>
    <row r="59" spans="1:12" x14ac:dyDescent="0.25">
      <c r="A59" s="28"/>
      <c r="B59" s="28"/>
      <c r="C59" s="28"/>
      <c r="D59" s="28"/>
      <c r="E59" s="10"/>
    </row>
    <row r="60" spans="1:12" x14ac:dyDescent="0.25">
      <c r="A60" s="28"/>
      <c r="B60" s="28"/>
      <c r="C60" s="28"/>
      <c r="D60" s="28"/>
      <c r="E60" s="10"/>
    </row>
    <row r="61" spans="1:12" x14ac:dyDescent="0.25">
      <c r="A61" s="28"/>
      <c r="B61" s="28"/>
      <c r="C61" s="28"/>
      <c r="D61" s="28"/>
      <c r="E61" s="10"/>
    </row>
    <row r="62" spans="1:12" x14ac:dyDescent="0.25">
      <c r="A62" s="28"/>
      <c r="B62" s="28"/>
      <c r="C62" s="28"/>
      <c r="D62" s="28"/>
      <c r="E62" s="10"/>
    </row>
    <row r="63" spans="1:12" x14ac:dyDescent="0.25">
      <c r="A63" s="28"/>
      <c r="B63" s="28"/>
      <c r="C63" s="28"/>
      <c r="D63" s="28"/>
      <c r="E63" s="10"/>
    </row>
    <row r="64" spans="1:12" x14ac:dyDescent="0.25">
      <c r="A64" s="28"/>
      <c r="B64" s="28"/>
      <c r="C64" s="28"/>
      <c r="D64" s="28"/>
      <c r="E64" s="10"/>
    </row>
    <row r="65" spans="1:5" x14ac:dyDescent="0.25">
      <c r="A65" s="28"/>
      <c r="B65" s="28"/>
      <c r="C65" s="28"/>
      <c r="D65" s="28"/>
      <c r="E65" s="10"/>
    </row>
    <row r="66" spans="1:5" x14ac:dyDescent="0.25">
      <c r="A66" s="28"/>
      <c r="B66" s="28"/>
      <c r="C66" s="28"/>
      <c r="D66" s="28"/>
      <c r="E66" s="10"/>
    </row>
    <row r="67" spans="1:5" x14ac:dyDescent="0.25">
      <c r="A67" s="47"/>
      <c r="B67" s="47"/>
      <c r="C67" s="47"/>
      <c r="D67" s="47"/>
    </row>
    <row r="68" spans="1:5" x14ac:dyDescent="0.25">
      <c r="A68" s="47"/>
      <c r="B68" s="47"/>
      <c r="C68" s="47"/>
      <c r="D68" s="47"/>
    </row>
    <row r="69" spans="1:5" x14ac:dyDescent="0.25">
      <c r="A69" s="47"/>
      <c r="B69" s="47"/>
      <c r="C69" s="47"/>
      <c r="D69" s="47"/>
    </row>
  </sheetData>
  <autoFilter ref="A8:L50" xr:uid="{00000000-0009-0000-0000-000002000000}">
    <filterColumn colId="5" showButton="0"/>
  </autoFilter>
  <mergeCells count="26">
    <mergeCell ref="F15:G15"/>
    <mergeCell ref="A2:L2"/>
    <mergeCell ref="A3:L3"/>
    <mergeCell ref="A5:L5"/>
    <mergeCell ref="A6:L6"/>
    <mergeCell ref="F8:G8"/>
    <mergeCell ref="F34:G34"/>
    <mergeCell ref="F16:G16"/>
    <mergeCell ref="F17:G17"/>
    <mergeCell ref="F18:G18"/>
    <mergeCell ref="F21:G21"/>
    <mergeCell ref="F24:G24"/>
    <mergeCell ref="F25:G25"/>
    <mergeCell ref="F26:G26"/>
    <mergeCell ref="F27:G27"/>
    <mergeCell ref="F28:G28"/>
    <mergeCell ref="F29:G29"/>
    <mergeCell ref="F31:G31"/>
    <mergeCell ref="F50:G50"/>
    <mergeCell ref="F51:G51"/>
    <mergeCell ref="F38:G38"/>
    <mergeCell ref="F41:G41"/>
    <mergeCell ref="F42:G42"/>
    <mergeCell ref="F43:G43"/>
    <mergeCell ref="F48:G48"/>
    <mergeCell ref="F49:G49"/>
  </mergeCells>
  <printOptions horizontalCentered="1"/>
  <pageMargins left="0.70866141732283472" right="0.70866141732283472" top="0.74803149606299213" bottom="0.74803149606299213" header="0.31496062992125984" footer="0.31496062992125984"/>
  <pageSetup scale="48" orientation="landscape" verticalDpi="599" r:id="rId1"/>
  <ignoredErrors>
    <ignoredError sqref="A14:E61" numberStoredAsText="1"/>
    <ignoredError sqref="J10:J65 H26:I26 K26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Enero</MES>
    <A_x00f1_o xmlns="7a134c39-333c-4b73-9c61-d3c5e2872a01">2023</A_x00f1_o>
    <_dlc_DocId xmlns="6e2a57a2-9d48-4009-82e5-3fe89fb6c543">3CFCSSYJ6V66-34-212</_dlc_DocId>
    <_dlc_DocIdUrl xmlns="6e2a57a2-9d48-4009-82e5-3fe89fb6c543">
      <Url>https://www.reincorporacion.gov.co/es/agencia/_layouts/15/DocIdRedir.aspx?ID=3CFCSSYJ6V66-34-212</Url>
      <Description>3CFCSSYJ6V66-34-212</Description>
    </_dlc_DocIdUrl>
  </documentManagement>
</p:properties>
</file>

<file path=customXml/itemProps1.xml><?xml version="1.0" encoding="utf-8"?>
<ds:datastoreItem xmlns:ds="http://schemas.openxmlformats.org/officeDocument/2006/customXml" ds:itemID="{EE8C89ED-5C99-4AB4-A2EC-B3E0EACC14F9}"/>
</file>

<file path=customXml/itemProps2.xml><?xml version="1.0" encoding="utf-8"?>
<ds:datastoreItem xmlns:ds="http://schemas.openxmlformats.org/officeDocument/2006/customXml" ds:itemID="{C12B0382-1FFC-496F-B87F-3DCCF250A5C4}"/>
</file>

<file path=customXml/itemProps3.xml><?xml version="1.0" encoding="utf-8"?>
<ds:datastoreItem xmlns:ds="http://schemas.openxmlformats.org/officeDocument/2006/customXml" ds:itemID="{791EE7F3-E2B0-47CF-A6A8-F1527809891C}"/>
</file>

<file path=customXml/itemProps4.xml><?xml version="1.0" encoding="utf-8"?>
<ds:datastoreItem xmlns:ds="http://schemas.openxmlformats.org/officeDocument/2006/customXml" ds:itemID="{8C2028CE-1736-475B-B566-0E83DAC1F98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2023 - Enero</dc:title>
  <dc:creator>Enith Milena Ariza Rodriguez</dc:creator>
  <cp:lastModifiedBy>Nancy Stella Guerra Soler</cp:lastModifiedBy>
  <cp:lastPrinted>2023-01-03T15:50:58Z</cp:lastPrinted>
  <dcterms:created xsi:type="dcterms:W3CDTF">2014-03-05T20:45:35Z</dcterms:created>
  <dcterms:modified xsi:type="dcterms:W3CDTF">2023-02-06T17:55:37Z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_dlc_DocIdItemGuid">
    <vt:lpwstr>0d775da2-295e-4eb7-bbc5-20bb1f49fbb5</vt:lpwstr>
  </property>
</Properties>
</file>