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4\"/>
    </mc:Choice>
  </mc:AlternateContent>
  <xr:revisionPtr revIDLastSave="0" documentId="8_{92EF9E02-C5CE-4715-B999-20345D323BE3}" xr6:coauthVersionLast="47" xr6:coauthVersionMax="47" xr10:uidLastSave="{00000000-0000-0000-0000-000000000000}"/>
  <bookViews>
    <workbookView xWindow="-120" yWindow="-120" windowWidth="29040" windowHeight="15840" xr2:uid="{34FA7E63-4D8A-436E-ACB9-C7B7AAFE553C}"/>
  </bookViews>
  <sheets>
    <sheet name="Publicar May" sheetId="1" r:id="rId1"/>
  </sheets>
  <definedNames>
    <definedName name="_xlnm._FilterDatabase" localSheetId="0" hidden="1">'Publicar May'!$A$8:$L$45</definedName>
    <definedName name="_xlnm.Print_Area" localSheetId="0">'Publicar May'!$A$1:$L$53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43" i="1" s="1"/>
  <c r="I42" i="1" s="1"/>
  <c r="H44" i="1"/>
  <c r="H43" i="1" s="1"/>
  <c r="H42" i="1" s="1"/>
  <c r="H48" i="1" s="1"/>
  <c r="M44" i="1"/>
  <c r="M43" i="1" s="1"/>
  <c r="M42" i="1" s="1"/>
  <c r="K44" i="1"/>
  <c r="K43" i="1" s="1"/>
  <c r="K42" i="1" s="1"/>
  <c r="M37" i="1"/>
  <c r="M36" i="1" s="1"/>
  <c r="K37" i="1"/>
  <c r="K36" i="1" s="1"/>
  <c r="I37" i="1"/>
  <c r="I36" i="1" s="1"/>
  <c r="H37" i="1"/>
  <c r="H36" i="1" s="1"/>
  <c r="K33" i="1"/>
  <c r="L33" i="1" s="1"/>
  <c r="I33" i="1"/>
  <c r="H33" i="1"/>
  <c r="M33" i="1"/>
  <c r="N33" i="1" s="1"/>
  <c r="M30" i="1"/>
  <c r="K30" i="1"/>
  <c r="I30" i="1"/>
  <c r="H30" i="1"/>
  <c r="M28" i="1"/>
  <c r="M27" i="1" s="1"/>
  <c r="K28" i="1"/>
  <c r="K27" i="1" s="1"/>
  <c r="I28" i="1"/>
  <c r="I27" i="1" s="1"/>
  <c r="H28" i="1"/>
  <c r="H27" i="1" s="1"/>
  <c r="I25" i="1"/>
  <c r="I24" i="1" s="1"/>
  <c r="H25" i="1"/>
  <c r="H24" i="1" s="1"/>
  <c r="M25" i="1"/>
  <c r="M24" i="1" s="1"/>
  <c r="M23" i="1" s="1"/>
  <c r="K25" i="1"/>
  <c r="K24" i="1" s="1"/>
  <c r="M20" i="1"/>
  <c r="N20" i="1" s="1"/>
  <c r="K20" i="1"/>
  <c r="L20" i="1" s="1"/>
  <c r="I20" i="1"/>
  <c r="J20" i="1" s="1"/>
  <c r="H20" i="1"/>
  <c r="K15" i="1"/>
  <c r="K14" i="1" s="1"/>
  <c r="M15" i="1"/>
  <c r="M14" i="1" s="1"/>
  <c r="I15" i="1"/>
  <c r="I14" i="1" s="1"/>
  <c r="H15" i="1"/>
  <c r="H14" i="1"/>
  <c r="N14" i="1" l="1"/>
  <c r="M40" i="1"/>
  <c r="L36" i="1"/>
  <c r="J36" i="1"/>
  <c r="N36" i="1"/>
  <c r="K23" i="1"/>
  <c r="H23" i="1"/>
  <c r="N23" i="1" s="1"/>
  <c r="I23" i="1"/>
  <c r="J23" i="1" s="1"/>
  <c r="L42" i="1"/>
  <c r="L48" i="1" s="1"/>
  <c r="K48" i="1"/>
  <c r="J42" i="1"/>
  <c r="J48" i="1" s="1"/>
  <c r="I48" i="1"/>
  <c r="J14" i="1"/>
  <c r="L14" i="1"/>
  <c r="J33" i="1"/>
  <c r="M48" i="1"/>
  <c r="N48" i="1" s="1"/>
  <c r="N42" i="1"/>
  <c r="L23" i="1" l="1"/>
  <c r="M10" i="1"/>
  <c r="I40" i="1"/>
  <c r="H40" i="1"/>
  <c r="H10" i="1" s="1"/>
  <c r="K40" i="1"/>
  <c r="I10" i="1" l="1"/>
  <c r="J10" i="1" s="1"/>
  <c r="J40" i="1"/>
  <c r="N40" i="1"/>
  <c r="L40" i="1"/>
  <c r="K10" i="1"/>
  <c r="L10" i="1" s="1"/>
  <c r="N10" i="1"/>
</calcChain>
</file>

<file path=xl/sharedStrings.xml><?xml version="1.0" encoding="utf-8"?>
<sst xmlns="http://schemas.openxmlformats.org/spreadsheetml/2006/main" count="104" uniqueCount="57">
  <si>
    <t>|</t>
  </si>
  <si>
    <t>AGENCIA PARA LA REINCORPORACION Y LA NORMALIZACION</t>
  </si>
  <si>
    <t>PRESIDENCIA DE LA REPÚBLICA</t>
  </si>
  <si>
    <t>INFORME DE EJECUCIÓN PRESUPUESTAL VIGENCIA 2024</t>
  </si>
  <si>
    <t>PERIODO DEL 1 DE ENERO AL 31 DE MAYO 2024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</si>
  <si>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</si>
  <si>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</si>
  <si>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</si>
  <si>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</si>
  <si>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</si>
  <si>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</si>
  <si>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</si>
  <si>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</si>
  <si>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</si>
  <si>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</si>
  <si>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PAGOS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</si>
  <si>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</si>
  <si>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</si>
  <si>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</si>
  <si>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</si>
  <si>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</si>
  <si>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</si>
  <si>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</si>
  <si>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</si>
  <si>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</si>
  <si>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</si>
  <si>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</si>
  <si>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</si>
  <si>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</si>
  <si>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</si>
  <si>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</si>
  <si>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</si>
  <si>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</si>
  <si>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</si>
  <si>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</si>
  <si>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</si>
  <si>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</si>
  <si>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10</t>
  </si>
  <si>
    <t>SENTENCIAS Y CONCILIACIONES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</si>
  <si>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</si>
  <si>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</si>
  <si>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</si>
  <si>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</si>
  <si>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</si>
  <si>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</si>
  <si>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</si>
  <si>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</si>
  <si>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</si>
  <si>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</si>
  <si>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</si>
  <si>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/>
  </si>
  <si>
    <t>PREVENCIÓN RIESGOS DE VICTIMIZACIÓN Y REINCIDENCIA EN POBLACIÓN EN PROCESO DE REINTEGRACIÓN Y EN REINCORPORACIÓN  NACIONAL</t>
  </si>
  <si>
    <t>4</t>
  </si>
  <si>
    <t>FORTALECIMIENTO DE LA REINCORPORACIÓN DE LOS EXINTEGRANTES DE LAS FARC-EP  NACIONAL</t>
  </si>
  <si>
    <t>TOTAL PRESUPUESTO DE INVERSIÓN</t>
  </si>
  <si>
    <t>Elaboró: Claudia Milena Pérez Pintor - Contratista Prof. 4 Grupo Presupuesto</t>
  </si>
  <si>
    <t>Revisó: Jorge David Alonso Bello - Coordinador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</si>
</sst>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3" applyFill="1" applyAlignment="1">
      <alignment vertical="center"/>
    </xf>
    <xf numFmtId="10" fontId="3" fillId="2" borderId="0" xfId="4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vertical="center"/>
    </xf>
    <xf numFmtId="0" fontId="1" fillId="2" borderId="0" xfId="3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43" fontId="4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43" fontId="1" fillId="2" borderId="0" xfId="3" applyNumberFormat="1" applyFill="1" applyAlignment="1">
      <alignment vertical="center"/>
    </xf>
    <xf numFmtId="43" fontId="1" fillId="2" borderId="0" xfId="1" applyFont="1" applyFill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0" fontId="3" fillId="2" borderId="1" xfId="4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1" fillId="2" borderId="0" xfId="3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8" fillId="3" borderId="0" xfId="3" applyFont="1" applyFill="1" applyAlignment="1">
      <alignment vertical="center"/>
    </xf>
    <xf numFmtId="0" fontId="9" fillId="3" borderId="0" xfId="3" applyFont="1" applyFill="1" applyAlignment="1">
      <alignment vertical="center"/>
    </xf>
    <xf numFmtId="164" fontId="8" fillId="3" borderId="0" xfId="5" applyFont="1" applyFill="1" applyAlignment="1">
      <alignment vertical="center"/>
    </xf>
    <xf numFmtId="10" fontId="8" fillId="3" borderId="0" xfId="4" applyNumberFormat="1" applyFont="1" applyFill="1" applyAlignment="1">
      <alignment horizontal="center" vertical="center"/>
    </xf>
    <xf numFmtId="3" fontId="1" fillId="2" borderId="0" xfId="3" applyNumberFormat="1" applyFill="1" applyAlignment="1">
      <alignment vertical="center"/>
    </xf>
    <xf numFmtId="49" fontId="2" fillId="2" borderId="0" xfId="3" applyNumberFormat="1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left" vertical="center" wrapText="1"/>
    </xf>
    <xf numFmtId="0" fontId="1" fillId="2" borderId="0" xfId="3" applyFill="1" applyAlignment="1">
      <alignment horizontal="left" vertical="center" wrapText="1"/>
    </xf>
    <xf numFmtId="164" fontId="2" fillId="2" borderId="0" xfId="5" applyFont="1" applyFill="1" applyAlignment="1">
      <alignment vertical="center"/>
    </xf>
    <xf numFmtId="10" fontId="11" fillId="2" borderId="0" xfId="4" applyNumberFormat="1" applyFont="1" applyFill="1" applyAlignment="1">
      <alignment horizontal="center" vertical="center"/>
    </xf>
    <xf numFmtId="49" fontId="11" fillId="2" borderId="0" xfId="3" applyNumberFormat="1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164" fontId="11" fillId="2" borderId="0" xfId="5" applyFont="1" applyFill="1" applyAlignment="1">
      <alignment vertical="center"/>
    </xf>
    <xf numFmtId="49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left" vertical="center" wrapText="1"/>
    </xf>
    <xf numFmtId="164" fontId="3" fillId="2" borderId="0" xfId="5" applyFont="1" applyFill="1" applyAlignment="1">
      <alignment vertical="center"/>
    </xf>
    <xf numFmtId="49" fontId="1" fillId="2" borderId="0" xfId="3" applyNumberForma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left" vertical="center" wrapText="1"/>
    </xf>
    <xf numFmtId="164" fontId="5" fillId="2" borderId="0" xfId="5" applyFont="1" applyFill="1" applyAlignment="1">
      <alignment vertical="center"/>
    </xf>
    <xf numFmtId="0" fontId="2" fillId="2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vertical="center"/>
    </xf>
    <xf numFmtId="164" fontId="3" fillId="4" borderId="0" xfId="5" applyFont="1" applyFill="1" applyAlignment="1">
      <alignment vertical="center"/>
    </xf>
    <xf numFmtId="0" fontId="3" fillId="4" borderId="0" xfId="3" applyFont="1" applyFill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164" fontId="1" fillId="2" borderId="0" xfId="5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164" fontId="2" fillId="4" borderId="0" xfId="5" applyFont="1" applyFill="1" applyAlignment="1">
      <alignment vertical="center"/>
    </xf>
    <xf numFmtId="10" fontId="11" fillId="4" borderId="0" xfId="4" applyNumberFormat="1" applyFont="1" applyFill="1" applyAlignment="1">
      <alignment horizontal="center" vertical="center"/>
    </xf>
    <xf numFmtId="10" fontId="3" fillId="4" borderId="0" xfId="4" applyNumberFormat="1" applyFont="1" applyFill="1" applyAlignment="1">
      <alignment horizontal="center" vertical="center"/>
    </xf>
    <xf numFmtId="0" fontId="2" fillId="3" borderId="0" xfId="3" applyFont="1" applyFill="1" applyAlignment="1">
      <alignment horizontal="left" vertical="center" wrapText="1"/>
    </xf>
    <xf numFmtId="164" fontId="2" fillId="3" borderId="0" xfId="5" applyFont="1" applyFill="1" applyAlignment="1">
      <alignment vertical="center"/>
    </xf>
    <xf numFmtId="10" fontId="2" fillId="3" borderId="0" xfId="2" applyNumberFormat="1" applyFont="1" applyFill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2" fillId="3" borderId="0" xfId="3" applyFont="1" applyFill="1" applyAlignment="1">
      <alignment horizontal="left" vertical="center" wrapText="1"/>
    </xf>
    <xf numFmtId="0" fontId="1" fillId="3" borderId="0" xfId="3" applyFill="1" applyAlignment="1">
      <alignment vertical="center"/>
    </xf>
    <xf numFmtId="10" fontId="2" fillId="3" borderId="0" xfId="4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49" fontId="1" fillId="2" borderId="0" xfId="3" applyNumberFormat="1" applyFill="1" applyAlignment="1">
      <alignment vertical="center"/>
    </xf>
  </cellXfs>
  <cellStyles count="6">
    <cellStyle name="Millares" xfId="1" builtinId="3"/>
    <cellStyle name="Millares 2" xfId="5" xr:uid="{FE9DE4AA-4B51-43E8-B576-16048E140D6C}"/>
    <cellStyle name="Normal" xfId="0" builtinId="0"/>
    <cellStyle name="Normal 2" xfId="3" xr:uid="{0CCF939C-6D19-4DAD-B106-1F9D9E899E75}"/>
    <cellStyle name="Porcentaje" xfId="2" builtinId="5"/>
    <cellStyle name="Porcentaje 2" xfId="4" xr:uid="{C06EC3B1-7C9E-417A-86DB-B996C75B8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161926</xdr:rowOff>
    </xdr:from>
    <xdr:to>
      <xdr:col>3</xdr:col>
      <xdr:colOff>457200</xdr:colOff>
      <xdr:row>5</xdr:row>
      <xdr:rowOff>158216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05D298A-98DA-468A-9F63-729CF040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6"/>
          <a:ext cx="1171575" cy="94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D443-99B4-428A-872F-B13C04108B70}">
  <sheetPr>
    <tabColor theme="0" tint="-0.499984740745262"/>
    <pageSetUpPr fitToPage="1"/>
  </sheetPr>
  <dimension ref="A1:P64"/>
  <sheetViews>
    <sheetView tabSelected="1" topLeftCell="A33" zoomScale="80" zoomScaleNormal="80" workbookViewId="0">
      <selection activeCell="K24" sqref="K24"/>
    </sheetView>
  </sheetViews>
  <sheetFormatPr baseColWidth="10" defaultRowHeight="15" x14ac:dyDescent="0.25"/>
  <cols>
    <col min="1" max="5" width="7.5703125" style="1" customWidth="1"/>
    <col min="6" max="6" width="34.85546875" style="1" customWidth="1"/>
    <col min="7" max="7" width="21.85546875" style="1" bestFit="1" customWidth="1"/>
    <col min="8" max="9" width="22.42578125" style="1" bestFit="1" customWidth="1"/>
    <col min="10" max="10" width="10" style="2" bestFit="1" customWidth="1"/>
    <col min="11" max="11" width="22.42578125" style="1" bestFit="1" customWidth="1"/>
    <col min="12" max="12" width="10" style="3" bestFit="1" customWidth="1"/>
    <col min="13" max="13" width="22.42578125" style="1" hidden="1" customWidth="1"/>
    <col min="14" max="14" width="0" style="3" hidden="1" customWidth="1"/>
    <col min="15" max="15" width="17.85546875" style="1" hidden="1" customWidth="1"/>
    <col min="16" max="16" width="14.7109375" style="1" bestFit="1" customWidth="1"/>
    <col min="17" max="16384" width="11.42578125" style="1"/>
  </cols>
  <sheetData>
    <row r="1" spans="1:16" x14ac:dyDescent="0.25">
      <c r="P1" s="1" t="s">
        <v>0</v>
      </c>
    </row>
    <row r="2" spans="1:16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</row>
    <row r="3" spans="1:16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1"/>
    </row>
    <row r="5" spans="1:16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</row>
    <row r="6" spans="1:16" x14ac:dyDescent="0.2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9"/>
    </row>
    <row r="7" spans="1:16" x14ac:dyDescent="0.25">
      <c r="H7" s="10"/>
      <c r="M7" s="11"/>
    </row>
    <row r="8" spans="1:16" s="17" customFormat="1" ht="25.5" x14ac:dyDescent="0.25">
      <c r="A8" s="12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4" t="s">
        <v>10</v>
      </c>
      <c r="G8" s="14"/>
      <c r="H8" s="13" t="s">
        <v>11</v>
      </c>
      <c r="I8" s="13" t="s">
        <v>12</v>
      </c>
      <c r="J8" s="15" t="s">
        <v>13</v>
      </c>
      <c r="K8" s="13" t="s">
        <v>14</v>
      </c>
      <c r="L8" s="16" t="s">
        <v>13</v>
      </c>
      <c r="M8" s="13" t="s">
        <v>15</v>
      </c>
      <c r="N8" s="16" t="s">
        <v>13</v>
      </c>
    </row>
    <row r="9" spans="1:16" ht="7.5" customHeight="1" x14ac:dyDescent="0.25"/>
    <row r="10" spans="1:16" ht="20.25" customHeight="1" x14ac:dyDescent="0.25">
      <c r="E10" s="18"/>
      <c r="F10" s="19" t="s">
        <v>16</v>
      </c>
      <c r="G10" s="20"/>
      <c r="H10" s="21">
        <f>H40+H48</f>
        <v>320319977856</v>
      </c>
      <c r="I10" s="21">
        <f>I40+I48</f>
        <v>186023922788.77002</v>
      </c>
      <c r="J10" s="22">
        <f>+I10/H10</f>
        <v>0.58074405484754732</v>
      </c>
      <c r="K10" s="21">
        <f>K40+K48</f>
        <v>62850676268.779999</v>
      </c>
      <c r="L10" s="22">
        <f>+K10/H10</f>
        <v>0.19621216475306624</v>
      </c>
      <c r="M10" s="21">
        <f>M40+M48</f>
        <v>61977991976.089996</v>
      </c>
      <c r="N10" s="22">
        <f>+M10/H10</f>
        <v>0.1934877505640695</v>
      </c>
      <c r="O10" s="23"/>
      <c r="P10" s="23"/>
    </row>
    <row r="11" spans="1:16" ht="12" customHeight="1" x14ac:dyDescent="0.25">
      <c r="E11" s="18"/>
      <c r="F11" s="5"/>
      <c r="H11" s="10"/>
      <c r="I11" s="10"/>
      <c r="K11" s="10"/>
      <c r="M11" s="10"/>
      <c r="O11" s="10"/>
      <c r="P11" s="10"/>
    </row>
    <row r="12" spans="1:16" x14ac:dyDescent="0.25">
      <c r="E12" s="18"/>
      <c r="F12" s="5" t="s">
        <v>17</v>
      </c>
      <c r="H12" s="10"/>
      <c r="I12" s="10"/>
      <c r="K12" s="10"/>
      <c r="M12" s="10"/>
    </row>
    <row r="13" spans="1:16" ht="6.75" customHeight="1" x14ac:dyDescent="0.25">
      <c r="E13" s="18"/>
    </row>
    <row r="14" spans="1:16" x14ac:dyDescent="0.25">
      <c r="A14" s="24" t="s">
        <v>18</v>
      </c>
      <c r="B14" s="24"/>
      <c r="C14" s="24"/>
      <c r="D14" s="24"/>
      <c r="E14" s="25"/>
      <c r="F14" s="26" t="s">
        <v>19</v>
      </c>
      <c r="G14" s="27"/>
      <c r="H14" s="28">
        <f>+H15</f>
        <v>49292000000</v>
      </c>
      <c r="I14" s="28">
        <f>+I15</f>
        <v>16551606680</v>
      </c>
      <c r="J14" s="29">
        <f>+I14/H14</f>
        <v>0.33578687576077254</v>
      </c>
      <c r="K14" s="28">
        <f>+K15</f>
        <v>16544837251</v>
      </c>
      <c r="L14" s="29">
        <f>+K14/H14</f>
        <v>0.33564954254240037</v>
      </c>
      <c r="M14" s="28">
        <f>+M15</f>
        <v>16255341676</v>
      </c>
      <c r="N14" s="29">
        <f>+M14/H14</f>
        <v>0.32977646831128782</v>
      </c>
    </row>
    <row r="15" spans="1:16" ht="15" customHeight="1" x14ac:dyDescent="0.25">
      <c r="A15" s="30" t="s">
        <v>18</v>
      </c>
      <c r="B15" s="30" t="s">
        <v>18</v>
      </c>
      <c r="C15" s="30"/>
      <c r="D15" s="30"/>
      <c r="E15" s="31"/>
      <c r="F15" s="32" t="s">
        <v>20</v>
      </c>
      <c r="G15" s="32"/>
      <c r="H15" s="33">
        <f>SUM(H16:H18)</f>
        <v>49292000000</v>
      </c>
      <c r="I15" s="33">
        <f>SUM(I16:I18)</f>
        <v>16551606680</v>
      </c>
      <c r="J15" s="29"/>
      <c r="K15" s="33">
        <f>SUM(K16:K18)</f>
        <v>16544837251</v>
      </c>
      <c r="L15" s="29"/>
      <c r="M15" s="33">
        <f>SUM(M16:M18)</f>
        <v>16255341676</v>
      </c>
      <c r="N15" s="29"/>
      <c r="O15" s="5"/>
    </row>
    <row r="16" spans="1:16" x14ac:dyDescent="0.25">
      <c r="A16" s="34" t="s">
        <v>18</v>
      </c>
      <c r="B16" s="34" t="s">
        <v>18</v>
      </c>
      <c r="C16" s="34" t="s">
        <v>18</v>
      </c>
      <c r="D16" s="34"/>
      <c r="E16" s="3">
        <v>10</v>
      </c>
      <c r="F16" s="35" t="s">
        <v>21</v>
      </c>
      <c r="G16" s="35"/>
      <c r="H16" s="36">
        <v>34042000000</v>
      </c>
      <c r="I16" s="36">
        <v>11017770765</v>
      </c>
      <c r="J16" s="29"/>
      <c r="K16" s="36">
        <v>11014728880</v>
      </c>
      <c r="L16" s="29"/>
      <c r="M16" s="36">
        <v>11014728880</v>
      </c>
      <c r="N16" s="29"/>
    </row>
    <row r="17" spans="1:15" x14ac:dyDescent="0.25">
      <c r="A17" s="34" t="s">
        <v>18</v>
      </c>
      <c r="B17" s="34" t="s">
        <v>18</v>
      </c>
      <c r="C17" s="34" t="s">
        <v>22</v>
      </c>
      <c r="D17" s="34"/>
      <c r="E17" s="3">
        <v>10</v>
      </c>
      <c r="F17" s="35" t="s">
        <v>23</v>
      </c>
      <c r="G17" s="35"/>
      <c r="H17" s="36">
        <v>12341000000</v>
      </c>
      <c r="I17" s="36">
        <v>4343527552</v>
      </c>
      <c r="J17" s="29"/>
      <c r="K17" s="36">
        <v>4343026349</v>
      </c>
      <c r="L17" s="29"/>
      <c r="M17" s="36">
        <v>4053530774</v>
      </c>
      <c r="N17" s="29"/>
    </row>
    <row r="18" spans="1:15" ht="12" customHeight="1" x14ac:dyDescent="0.25">
      <c r="A18" s="34" t="s">
        <v>18</v>
      </c>
      <c r="B18" s="34" t="s">
        <v>18</v>
      </c>
      <c r="C18" s="34" t="s">
        <v>24</v>
      </c>
      <c r="D18" s="34"/>
      <c r="E18" s="3">
        <v>10</v>
      </c>
      <c r="F18" s="35" t="s">
        <v>25</v>
      </c>
      <c r="G18" s="35"/>
      <c r="H18" s="36">
        <v>2909000000</v>
      </c>
      <c r="I18" s="36">
        <v>1190308363</v>
      </c>
      <c r="J18" s="29"/>
      <c r="K18" s="36">
        <v>1187082022</v>
      </c>
      <c r="L18" s="29"/>
      <c r="M18" s="36">
        <v>1187082022</v>
      </c>
      <c r="N18" s="29"/>
    </row>
    <row r="19" spans="1:15" ht="21.75" customHeight="1" x14ac:dyDescent="0.25">
      <c r="A19" s="24"/>
      <c r="B19" s="24"/>
      <c r="C19" s="24"/>
      <c r="D19" s="24"/>
      <c r="E19" s="25"/>
      <c r="F19" s="26"/>
      <c r="G19" s="26"/>
    </row>
    <row r="20" spans="1:15" ht="21.75" customHeight="1" x14ac:dyDescent="0.25">
      <c r="A20" s="24" t="s">
        <v>22</v>
      </c>
      <c r="B20" s="24"/>
      <c r="C20" s="24"/>
      <c r="D20" s="24"/>
      <c r="E20" s="25"/>
      <c r="F20" s="26" t="s">
        <v>26</v>
      </c>
      <c r="G20" s="26"/>
      <c r="H20" s="28">
        <f>SUM(H21:H21)</f>
        <v>9286000000</v>
      </c>
      <c r="I20" s="28">
        <f>SUM(I21:I21)</f>
        <v>6002673981.2600002</v>
      </c>
      <c r="J20" s="29">
        <f>+I20/H20</f>
        <v>0.64642192346112426</v>
      </c>
      <c r="K20" s="28">
        <f>SUM(K21:K21)</f>
        <v>1826839570.8399999</v>
      </c>
      <c r="L20" s="29">
        <f>+K20/H20</f>
        <v>0.19673051592074089</v>
      </c>
      <c r="M20" s="28">
        <f>SUM(M21:M21)</f>
        <v>1825208200.8399999</v>
      </c>
      <c r="N20" s="29">
        <f>+M20/H20</f>
        <v>0.19655483532629764</v>
      </c>
    </row>
    <row r="21" spans="1:15" ht="18" customHeight="1" x14ac:dyDescent="0.25">
      <c r="A21" s="30" t="s">
        <v>22</v>
      </c>
      <c r="B21" s="30"/>
      <c r="C21" s="30"/>
      <c r="D21" s="30"/>
      <c r="E21" s="25">
        <v>10</v>
      </c>
      <c r="F21" s="32" t="s">
        <v>26</v>
      </c>
      <c r="G21" s="32"/>
      <c r="H21" s="36">
        <v>9286000000</v>
      </c>
      <c r="I21" s="36">
        <v>6002673981.2600002</v>
      </c>
      <c r="K21" s="36">
        <v>1826839570.8399999</v>
      </c>
      <c r="L21" s="2"/>
      <c r="M21" s="36">
        <v>1825208200.8399999</v>
      </c>
      <c r="N21" s="2"/>
    </row>
    <row r="22" spans="1:15" ht="18" customHeight="1" x14ac:dyDescent="0.25">
      <c r="A22" s="37"/>
      <c r="B22" s="37"/>
      <c r="C22" s="37"/>
      <c r="D22" s="37"/>
      <c r="E22" s="38"/>
      <c r="F22" s="39"/>
      <c r="G22" s="39"/>
      <c r="H22" s="40"/>
      <c r="I22" s="40"/>
      <c r="K22" s="40"/>
      <c r="M22" s="40"/>
    </row>
    <row r="23" spans="1:15" ht="27.75" customHeight="1" x14ac:dyDescent="0.25">
      <c r="A23" s="24" t="s">
        <v>24</v>
      </c>
      <c r="B23" s="24"/>
      <c r="C23" s="24"/>
      <c r="D23" s="24"/>
      <c r="E23" s="25"/>
      <c r="F23" s="26" t="s">
        <v>27</v>
      </c>
      <c r="G23" s="39"/>
      <c r="H23" s="28">
        <f>+H24+H27+H30</f>
        <v>258887000000</v>
      </c>
      <c r="I23" s="28">
        <f>+I24+I27+I30</f>
        <v>163031210456.51001</v>
      </c>
      <c r="J23" s="29">
        <f>+I23/H23</f>
        <v>0.62973888397837674</v>
      </c>
      <c r="K23" s="28">
        <f>+K24+K27+K30</f>
        <v>44463963346.940002</v>
      </c>
      <c r="L23" s="29">
        <f>+K23/H23</f>
        <v>0.17175046775983346</v>
      </c>
      <c r="M23" s="28">
        <f>+M24+M27+M30</f>
        <v>43882405999.25</v>
      </c>
      <c r="N23" s="29">
        <f>+M23/H23</f>
        <v>0.16950409251623294</v>
      </c>
    </row>
    <row r="24" spans="1:15" x14ac:dyDescent="0.25">
      <c r="A24" s="24" t="s">
        <v>24</v>
      </c>
      <c r="B24" s="24" t="s">
        <v>24</v>
      </c>
      <c r="C24" s="24"/>
      <c r="D24" s="24"/>
      <c r="E24" s="25"/>
      <c r="F24" s="41" t="s">
        <v>28</v>
      </c>
      <c r="G24" s="41"/>
      <c r="H24" s="40">
        <f>H25</f>
        <v>258732641713</v>
      </c>
      <c r="I24" s="40">
        <f>I25</f>
        <v>162953027654.51001</v>
      </c>
      <c r="K24" s="40">
        <f>K25</f>
        <v>44387958811.940002</v>
      </c>
      <c r="M24" s="40">
        <f>M25</f>
        <v>43806401464.25</v>
      </c>
    </row>
    <row r="25" spans="1:15" ht="30.75" customHeight="1" x14ac:dyDescent="0.25">
      <c r="A25" s="34" t="s">
        <v>24</v>
      </c>
      <c r="B25" s="34" t="s">
        <v>24</v>
      </c>
      <c r="C25" s="34" t="s">
        <v>18</v>
      </c>
      <c r="D25" s="34"/>
      <c r="E25" s="38"/>
      <c r="F25" s="35" t="s">
        <v>29</v>
      </c>
      <c r="G25" s="35"/>
      <c r="H25" s="36">
        <f>H26</f>
        <v>258732641713</v>
      </c>
      <c r="I25" s="36">
        <f>I26</f>
        <v>162953027654.51001</v>
      </c>
      <c r="K25" s="36">
        <f>K26</f>
        <v>44387958811.940002</v>
      </c>
      <c r="M25" s="36">
        <f>M26</f>
        <v>43806401464.25</v>
      </c>
      <c r="O25" s="42"/>
    </row>
    <row r="26" spans="1:15" ht="33" customHeight="1" x14ac:dyDescent="0.25">
      <c r="A26" s="34" t="s">
        <v>24</v>
      </c>
      <c r="B26" s="34" t="s">
        <v>24</v>
      </c>
      <c r="C26" s="34" t="s">
        <v>18</v>
      </c>
      <c r="D26" s="34" t="s">
        <v>30</v>
      </c>
      <c r="E26" s="38">
        <v>10</v>
      </c>
      <c r="F26" s="35" t="s">
        <v>31</v>
      </c>
      <c r="G26" s="35"/>
      <c r="H26" s="43">
        <v>258732641713</v>
      </c>
      <c r="I26" s="43">
        <v>162953027654.51001</v>
      </c>
      <c r="J26" s="44"/>
      <c r="K26" s="43">
        <v>44387958811.940002</v>
      </c>
      <c r="L26" s="44"/>
      <c r="M26" s="43">
        <v>43806401464.25</v>
      </c>
      <c r="N26" s="44"/>
    </row>
    <row r="27" spans="1:15" ht="27" customHeight="1" x14ac:dyDescent="0.25">
      <c r="A27" s="24" t="s">
        <v>24</v>
      </c>
      <c r="B27" s="24" t="s">
        <v>32</v>
      </c>
      <c r="C27" s="24"/>
      <c r="D27" s="24"/>
      <c r="E27" s="25"/>
      <c r="F27" s="45" t="s">
        <v>33</v>
      </c>
      <c r="G27" s="45"/>
      <c r="H27" s="40">
        <f>H28</f>
        <v>150000000</v>
      </c>
      <c r="I27" s="40">
        <f>I28</f>
        <v>73824515</v>
      </c>
      <c r="K27" s="40">
        <f>K28</f>
        <v>71646248</v>
      </c>
      <c r="M27" s="40">
        <f>M28</f>
        <v>71646248</v>
      </c>
    </row>
    <row r="28" spans="1:15" ht="30.75" customHeight="1" x14ac:dyDescent="0.25">
      <c r="A28" s="34" t="s">
        <v>24</v>
      </c>
      <c r="B28" s="34" t="s">
        <v>32</v>
      </c>
      <c r="C28" s="34" t="s">
        <v>22</v>
      </c>
      <c r="D28" s="34"/>
      <c r="E28" s="38"/>
      <c r="F28" s="35" t="s">
        <v>34</v>
      </c>
      <c r="G28" s="35"/>
      <c r="H28" s="46">
        <f>H29</f>
        <v>150000000</v>
      </c>
      <c r="I28" s="46">
        <f>I29</f>
        <v>73824515</v>
      </c>
      <c r="K28" s="46">
        <f>K29</f>
        <v>71646248</v>
      </c>
      <c r="M28" s="46">
        <f>M29</f>
        <v>71646248</v>
      </c>
    </row>
    <row r="29" spans="1:15" ht="30" customHeight="1" x14ac:dyDescent="0.25">
      <c r="A29" s="34" t="s">
        <v>24</v>
      </c>
      <c r="B29" s="34" t="s">
        <v>32</v>
      </c>
      <c r="C29" s="34" t="s">
        <v>22</v>
      </c>
      <c r="D29" s="34" t="s">
        <v>35</v>
      </c>
      <c r="E29" s="38">
        <v>10</v>
      </c>
      <c r="F29" s="35" t="s">
        <v>36</v>
      </c>
      <c r="G29" s="35"/>
      <c r="H29" s="43">
        <v>150000000</v>
      </c>
      <c r="I29" s="43">
        <v>73824515</v>
      </c>
      <c r="J29" s="44"/>
      <c r="K29" s="43">
        <v>71646248</v>
      </c>
      <c r="L29" s="44"/>
      <c r="M29" s="43">
        <v>71646248</v>
      </c>
      <c r="N29" s="44"/>
    </row>
    <row r="30" spans="1:15" ht="27" customHeight="1" x14ac:dyDescent="0.25">
      <c r="A30" s="24" t="s">
        <v>24</v>
      </c>
      <c r="B30" s="24" t="s">
        <v>37</v>
      </c>
      <c r="C30" s="24"/>
      <c r="D30" s="24"/>
      <c r="E30" s="25"/>
      <c r="F30" s="41" t="s">
        <v>38</v>
      </c>
      <c r="G30" s="41"/>
      <c r="H30" s="40">
        <f>H31</f>
        <v>4358287</v>
      </c>
      <c r="I30" s="40">
        <f>I31</f>
        <v>4358287</v>
      </c>
      <c r="K30" s="40">
        <f>K31</f>
        <v>4358287</v>
      </c>
      <c r="M30" s="40">
        <f>M31</f>
        <v>4358287</v>
      </c>
    </row>
    <row r="31" spans="1:15" ht="30.75" customHeight="1" x14ac:dyDescent="0.25">
      <c r="A31" s="34" t="s">
        <v>24</v>
      </c>
      <c r="B31" s="34" t="s">
        <v>37</v>
      </c>
      <c r="C31" s="34"/>
      <c r="D31" s="34"/>
      <c r="E31" s="38">
        <v>10</v>
      </c>
      <c r="F31" s="47" t="s">
        <v>38</v>
      </c>
      <c r="G31" s="47"/>
      <c r="H31" s="43">
        <v>4358287</v>
      </c>
      <c r="I31" s="43">
        <v>4358287</v>
      </c>
      <c r="J31" s="44"/>
      <c r="K31" s="43">
        <v>4358287</v>
      </c>
      <c r="L31" s="44"/>
      <c r="M31" s="43">
        <v>4358287</v>
      </c>
    </row>
    <row r="32" spans="1:15" ht="31.5" customHeight="1" x14ac:dyDescent="0.25">
      <c r="A32" s="34"/>
      <c r="B32" s="34"/>
      <c r="C32" s="34"/>
      <c r="D32" s="34"/>
      <c r="E32" s="38"/>
      <c r="F32" s="39"/>
      <c r="G32" s="39"/>
      <c r="H32" s="43"/>
      <c r="I32" s="43"/>
      <c r="J32" s="44"/>
      <c r="K32" s="43"/>
      <c r="L32" s="44"/>
      <c r="M32" s="43"/>
      <c r="N32" s="44"/>
    </row>
    <row r="33" spans="1:14" ht="32.25" customHeight="1" x14ac:dyDescent="0.25">
      <c r="A33" s="24" t="s">
        <v>39</v>
      </c>
      <c r="B33" s="24"/>
      <c r="C33" s="24"/>
      <c r="D33" s="24"/>
      <c r="E33" s="25"/>
      <c r="F33" s="41" t="s">
        <v>40</v>
      </c>
      <c r="G33" s="41"/>
      <c r="H33" s="48">
        <f>H34</f>
        <v>20000000</v>
      </c>
      <c r="I33" s="48">
        <f>I34</f>
        <v>15036100</v>
      </c>
      <c r="J33" s="49">
        <f>+I33/H33</f>
        <v>0.75180499999999995</v>
      </c>
      <c r="K33" s="48">
        <f>K34</f>
        <v>15036100</v>
      </c>
      <c r="L33" s="49">
        <f>+K33/H33</f>
        <v>0.75180499999999995</v>
      </c>
      <c r="M33" s="48">
        <f>M34</f>
        <v>15036100</v>
      </c>
      <c r="N33" s="49">
        <f>+M33/H33</f>
        <v>0.75180499999999995</v>
      </c>
    </row>
    <row r="34" spans="1:14" ht="12" customHeight="1" x14ac:dyDescent="0.25">
      <c r="A34" s="34" t="s">
        <v>39</v>
      </c>
      <c r="B34" s="34" t="s">
        <v>18</v>
      </c>
      <c r="C34" s="34"/>
      <c r="D34" s="34"/>
      <c r="E34" s="38">
        <v>10</v>
      </c>
      <c r="F34" s="47" t="s">
        <v>41</v>
      </c>
      <c r="G34" s="47"/>
      <c r="H34" s="43">
        <v>20000000</v>
      </c>
      <c r="I34" s="43">
        <v>15036100</v>
      </c>
      <c r="J34" s="50"/>
      <c r="K34" s="43">
        <v>15036100</v>
      </c>
      <c r="L34" s="44"/>
      <c r="M34" s="43">
        <v>15036100</v>
      </c>
      <c r="N34" s="44"/>
    </row>
    <row r="35" spans="1:14" ht="15" customHeight="1" x14ac:dyDescent="0.25">
      <c r="A35" s="34"/>
      <c r="B35" s="34"/>
      <c r="C35" s="34"/>
      <c r="D35" s="34"/>
      <c r="E35" s="38"/>
      <c r="F35" s="47"/>
      <c r="G35" s="47"/>
      <c r="H35" s="43"/>
      <c r="I35" s="43"/>
      <c r="J35" s="50"/>
      <c r="K35" s="43"/>
      <c r="L35" s="44"/>
      <c r="M35" s="43"/>
      <c r="N35" s="44"/>
    </row>
    <row r="36" spans="1:14" ht="31.5" customHeight="1" x14ac:dyDescent="0.25">
      <c r="A36" s="24" t="s">
        <v>39</v>
      </c>
      <c r="B36" s="24"/>
      <c r="C36" s="24"/>
      <c r="D36" s="24"/>
      <c r="E36" s="25"/>
      <c r="F36" s="41" t="s">
        <v>40</v>
      </c>
      <c r="G36" s="41"/>
      <c r="H36" s="48">
        <f>H37</f>
        <v>718000000</v>
      </c>
      <c r="I36" s="48">
        <f>I37</f>
        <v>0</v>
      </c>
      <c r="J36" s="49">
        <f>+I36/H36</f>
        <v>0</v>
      </c>
      <c r="K36" s="48">
        <f>K37</f>
        <v>0</v>
      </c>
      <c r="L36" s="49">
        <f>+K36/H36</f>
        <v>0</v>
      </c>
      <c r="M36" s="48">
        <f>M37</f>
        <v>0</v>
      </c>
      <c r="N36" s="49">
        <f>+M36/H36</f>
        <v>0</v>
      </c>
    </row>
    <row r="37" spans="1:14" ht="19.5" customHeight="1" x14ac:dyDescent="0.25">
      <c r="A37" s="34" t="s">
        <v>39</v>
      </c>
      <c r="B37" s="34" t="s">
        <v>32</v>
      </c>
      <c r="C37" s="34"/>
      <c r="D37" s="34"/>
      <c r="E37" s="38"/>
      <c r="F37" s="47" t="s">
        <v>42</v>
      </c>
      <c r="G37" s="47"/>
      <c r="H37" s="43">
        <f>SUM(H38:H38)</f>
        <v>718000000</v>
      </c>
      <c r="I37" s="43">
        <f>SUM(I38:I38)</f>
        <v>0</v>
      </c>
      <c r="J37" s="50"/>
      <c r="K37" s="43">
        <f>SUM(K38:K38)</f>
        <v>0</v>
      </c>
      <c r="L37" s="44"/>
      <c r="M37" s="43">
        <f>SUM(M38:M38)</f>
        <v>0</v>
      </c>
      <c r="N37" s="44"/>
    </row>
    <row r="38" spans="1:14" ht="27.75" customHeight="1" x14ac:dyDescent="0.25">
      <c r="A38" s="34" t="s">
        <v>39</v>
      </c>
      <c r="B38" s="34" t="s">
        <v>32</v>
      </c>
      <c r="C38" s="34" t="s">
        <v>18</v>
      </c>
      <c r="D38" s="34"/>
      <c r="E38" s="38">
        <v>11</v>
      </c>
      <c r="F38" s="47" t="s">
        <v>43</v>
      </c>
      <c r="G38" s="47"/>
      <c r="H38" s="43">
        <v>718000000</v>
      </c>
      <c r="I38" s="43">
        <v>0</v>
      </c>
      <c r="J38" s="50"/>
      <c r="K38" s="43">
        <v>0</v>
      </c>
      <c r="L38" s="44"/>
      <c r="M38" s="43">
        <v>0</v>
      </c>
      <c r="N38" s="44"/>
    </row>
    <row r="39" spans="1:14" ht="15" customHeight="1" x14ac:dyDescent="0.25">
      <c r="A39" s="34"/>
      <c r="B39" s="34"/>
      <c r="C39" s="34"/>
      <c r="D39" s="34"/>
      <c r="E39" s="38"/>
      <c r="F39" s="47"/>
      <c r="G39" s="47"/>
      <c r="H39" s="43"/>
      <c r="I39" s="43"/>
      <c r="J39" s="50"/>
      <c r="K39" s="43"/>
      <c r="L39" s="44"/>
      <c r="M39" s="43"/>
      <c r="N39" s="44"/>
    </row>
    <row r="40" spans="1:14" ht="25.5" customHeight="1" x14ac:dyDescent="0.25">
      <c r="A40" s="34"/>
      <c r="B40" s="34"/>
      <c r="C40" s="34"/>
      <c r="D40" s="34"/>
      <c r="E40" s="38"/>
      <c r="F40" s="51" t="s">
        <v>44</v>
      </c>
      <c r="G40" s="51"/>
      <c r="H40" s="52">
        <f>H14+H20+H23+H33+H36</f>
        <v>318203000000</v>
      </c>
      <c r="I40" s="52">
        <f>I14+I20+I23+I33+I36</f>
        <v>185600527217.77002</v>
      </c>
      <c r="J40" s="53">
        <f>+I40/H40</f>
        <v>0.58327711309374841</v>
      </c>
      <c r="K40" s="52">
        <f>K14+K20+K23+K33+K36</f>
        <v>62850676268.779999</v>
      </c>
      <c r="L40" s="22">
        <f>+K40/H40</f>
        <v>0.19751754781941089</v>
      </c>
      <c r="M40" s="52">
        <f>M14+M20+M23+M33+M36</f>
        <v>61977991976.089996</v>
      </c>
      <c r="N40" s="22">
        <f>+M40/H40</f>
        <v>0.19477500833144248</v>
      </c>
    </row>
    <row r="41" spans="1:14" ht="30.75" customHeight="1" x14ac:dyDescent="0.25">
      <c r="A41" s="37"/>
      <c r="B41" s="37"/>
      <c r="C41" s="37"/>
      <c r="D41" s="37"/>
      <c r="E41" s="38"/>
      <c r="F41" s="39"/>
      <c r="G41" s="39"/>
    </row>
    <row r="42" spans="1:14" ht="19.5" customHeight="1" x14ac:dyDescent="0.25">
      <c r="A42" s="24"/>
      <c r="B42" s="24"/>
      <c r="C42" s="24"/>
      <c r="D42" s="24"/>
      <c r="E42" s="25"/>
      <c r="F42" s="26" t="s">
        <v>45</v>
      </c>
      <c r="G42" s="39"/>
      <c r="H42" s="28">
        <f>+H43</f>
        <v>2116977856</v>
      </c>
      <c r="I42" s="28">
        <f>+I43</f>
        <v>423395571</v>
      </c>
      <c r="J42" s="29">
        <f>+I42/H42</f>
        <v>0.19999999990552569</v>
      </c>
      <c r="K42" s="28">
        <f>+K43</f>
        <v>0</v>
      </c>
      <c r="L42" s="29">
        <f>+K42/H42</f>
        <v>0</v>
      </c>
      <c r="M42" s="28">
        <f>+M43</f>
        <v>0</v>
      </c>
      <c r="N42" s="29">
        <f>+M42/H42</f>
        <v>0</v>
      </c>
    </row>
    <row r="43" spans="1:14" ht="39" customHeight="1" x14ac:dyDescent="0.25">
      <c r="A43" s="24" t="s">
        <v>46</v>
      </c>
      <c r="B43" s="34"/>
      <c r="C43" s="34"/>
      <c r="D43" s="34"/>
      <c r="E43" s="38"/>
      <c r="F43" s="35" t="s">
        <v>47</v>
      </c>
      <c r="G43" s="35"/>
      <c r="H43" s="28">
        <f>H44</f>
        <v>2116977856</v>
      </c>
      <c r="I43" s="28">
        <f>I44</f>
        <v>423395571</v>
      </c>
      <c r="J43" s="29"/>
      <c r="K43" s="28">
        <f>K44</f>
        <v>0</v>
      </c>
      <c r="L43" s="29"/>
      <c r="M43" s="28">
        <f>M44</f>
        <v>0</v>
      </c>
      <c r="N43" s="29"/>
    </row>
    <row r="44" spans="1:14" ht="30.75" customHeight="1" x14ac:dyDescent="0.25">
      <c r="A44" s="24" t="s">
        <v>46</v>
      </c>
      <c r="B44" s="34">
        <v>1000</v>
      </c>
      <c r="C44" s="34"/>
      <c r="D44" s="34"/>
      <c r="E44" s="38"/>
      <c r="F44" s="35" t="s">
        <v>48</v>
      </c>
      <c r="G44" s="35"/>
      <c r="H44" s="28">
        <f>SUM(H45:H46)</f>
        <v>2116977856</v>
      </c>
      <c r="I44" s="28">
        <f>SUM(I45:I46)</f>
        <v>423395571</v>
      </c>
      <c r="J44" s="29"/>
      <c r="K44" s="28">
        <f>SUM(K45:K46)</f>
        <v>0</v>
      </c>
      <c r="L44" s="29"/>
      <c r="M44" s="28">
        <f>SUM(M45:M46)</f>
        <v>0</v>
      </c>
      <c r="N44" s="29"/>
    </row>
    <row r="45" spans="1:14" ht="42" customHeight="1" x14ac:dyDescent="0.25">
      <c r="A45" s="24" t="s">
        <v>46</v>
      </c>
      <c r="B45" s="34">
        <v>1000</v>
      </c>
      <c r="C45" s="34" t="s">
        <v>49</v>
      </c>
      <c r="D45" s="34" t="s">
        <v>50</v>
      </c>
      <c r="E45" s="38">
        <v>11</v>
      </c>
      <c r="F45" s="35" t="s">
        <v>51</v>
      </c>
      <c r="G45" s="35"/>
      <c r="H45" s="36">
        <v>1693582285</v>
      </c>
      <c r="I45" s="36">
        <v>0</v>
      </c>
      <c r="K45" s="36">
        <v>0</v>
      </c>
      <c r="L45" s="29"/>
      <c r="M45" s="36">
        <v>0</v>
      </c>
      <c r="N45" s="29"/>
    </row>
    <row r="46" spans="1:14" ht="33.75" customHeight="1" x14ac:dyDescent="0.25">
      <c r="A46" s="24" t="s">
        <v>46</v>
      </c>
      <c r="B46" s="34">
        <v>1000</v>
      </c>
      <c r="C46" s="34" t="s">
        <v>52</v>
      </c>
      <c r="D46" s="34" t="s">
        <v>50</v>
      </c>
      <c r="E46" s="38">
        <v>11</v>
      </c>
      <c r="F46" s="35" t="s">
        <v>53</v>
      </c>
      <c r="G46" s="35"/>
      <c r="H46" s="36">
        <v>423395571</v>
      </c>
      <c r="I46" s="36">
        <v>423395571</v>
      </c>
      <c r="K46" s="36">
        <v>0</v>
      </c>
      <c r="L46" s="29"/>
      <c r="M46" s="36">
        <v>0</v>
      </c>
      <c r="N46" s="29"/>
    </row>
    <row r="47" spans="1:14" x14ac:dyDescent="0.25">
      <c r="A47" s="37"/>
      <c r="B47" s="37"/>
      <c r="C47" s="37"/>
      <c r="D47" s="37"/>
      <c r="E47" s="54"/>
      <c r="H47" s="40"/>
      <c r="I47" s="40"/>
      <c r="K47" s="40"/>
      <c r="M47" s="40"/>
    </row>
    <row r="48" spans="1:14" x14ac:dyDescent="0.25">
      <c r="A48" s="37"/>
      <c r="B48" s="37"/>
      <c r="C48" s="37"/>
      <c r="D48" s="37"/>
      <c r="E48" s="54"/>
      <c r="F48" s="55" t="s">
        <v>54</v>
      </c>
      <c r="G48" s="56"/>
      <c r="H48" s="52">
        <f t="shared" ref="H48:M48" si="0">+H42</f>
        <v>2116977856</v>
      </c>
      <c r="I48" s="52">
        <f t="shared" si="0"/>
        <v>423395571</v>
      </c>
      <c r="J48" s="53">
        <f t="shared" si="0"/>
        <v>0.19999999990552569</v>
      </c>
      <c r="K48" s="52">
        <f t="shared" si="0"/>
        <v>0</v>
      </c>
      <c r="L48" s="57">
        <f t="shared" si="0"/>
        <v>0</v>
      </c>
      <c r="M48" s="52">
        <f t="shared" si="0"/>
        <v>0</v>
      </c>
      <c r="N48" s="57">
        <f>+M48/H48</f>
        <v>0</v>
      </c>
    </row>
    <row r="49" spans="1:10" x14ac:dyDescent="0.25">
      <c r="A49" s="37"/>
      <c r="B49" s="37"/>
      <c r="C49" s="37"/>
      <c r="D49" s="37"/>
      <c r="E49" s="17"/>
      <c r="J49" s="3"/>
    </row>
    <row r="50" spans="1:10" x14ac:dyDescent="0.25">
      <c r="A50" s="37"/>
      <c r="B50" s="37"/>
      <c r="C50" s="37"/>
      <c r="D50" s="37"/>
      <c r="E50" s="17"/>
      <c r="J50" s="3"/>
    </row>
    <row r="51" spans="1:10" x14ac:dyDescent="0.25">
      <c r="A51" s="58" t="s">
        <v>55</v>
      </c>
      <c r="B51" s="37"/>
      <c r="C51" s="37"/>
      <c r="D51" s="37"/>
      <c r="E51" s="17"/>
      <c r="J51" s="3"/>
    </row>
    <row r="52" spans="1:10" x14ac:dyDescent="0.25">
      <c r="A52" s="58" t="s">
        <v>56</v>
      </c>
      <c r="B52" s="37"/>
      <c r="C52" s="37"/>
      <c r="D52" s="37"/>
      <c r="E52" s="17"/>
    </row>
    <row r="53" spans="1:10" x14ac:dyDescent="0.25">
      <c r="A53" s="58"/>
      <c r="B53" s="37"/>
      <c r="C53" s="37"/>
      <c r="D53" s="37"/>
      <c r="E53" s="17"/>
    </row>
    <row r="54" spans="1:10" x14ac:dyDescent="0.25">
      <c r="A54" s="37"/>
      <c r="B54" s="37"/>
      <c r="C54" s="37"/>
      <c r="D54" s="37"/>
      <c r="E54" s="17"/>
    </row>
    <row r="55" spans="1:10" x14ac:dyDescent="0.25">
      <c r="A55" s="37"/>
      <c r="B55" s="37"/>
      <c r="C55" s="37"/>
      <c r="D55" s="37"/>
      <c r="E55" s="17"/>
    </row>
    <row r="56" spans="1:10" x14ac:dyDescent="0.25">
      <c r="A56" s="37"/>
      <c r="B56" s="37"/>
      <c r="C56" s="37"/>
      <c r="D56" s="37"/>
      <c r="E56" s="17"/>
    </row>
    <row r="57" spans="1:10" x14ac:dyDescent="0.25">
      <c r="A57" s="37"/>
      <c r="B57" s="37"/>
      <c r="C57" s="37"/>
      <c r="D57" s="37"/>
      <c r="E57" s="17"/>
    </row>
    <row r="58" spans="1:10" x14ac:dyDescent="0.25">
      <c r="A58" s="37"/>
      <c r="B58" s="37"/>
      <c r="C58" s="37"/>
      <c r="D58" s="37"/>
      <c r="E58" s="17"/>
    </row>
    <row r="59" spans="1:10" x14ac:dyDescent="0.25">
      <c r="A59" s="37"/>
      <c r="B59" s="37"/>
      <c r="C59" s="37"/>
      <c r="D59" s="37"/>
      <c r="E59" s="17"/>
    </row>
    <row r="60" spans="1:10" x14ac:dyDescent="0.25">
      <c r="A60" s="37"/>
      <c r="B60" s="37"/>
      <c r="C60" s="37"/>
      <c r="D60" s="37"/>
      <c r="E60" s="17"/>
    </row>
    <row r="61" spans="1:10" x14ac:dyDescent="0.25">
      <c r="A61" s="37"/>
      <c r="B61" s="37"/>
      <c r="C61" s="37"/>
      <c r="D61" s="37"/>
      <c r="E61" s="17"/>
    </row>
    <row r="62" spans="1:10" x14ac:dyDescent="0.25">
      <c r="A62" s="59"/>
      <c r="B62" s="59"/>
      <c r="C62" s="59"/>
      <c r="D62" s="59"/>
    </row>
    <row r="63" spans="1:10" x14ac:dyDescent="0.25">
      <c r="A63" s="59"/>
      <c r="B63" s="59"/>
      <c r="C63" s="59"/>
      <c r="D63" s="59"/>
    </row>
    <row r="64" spans="1:10" x14ac:dyDescent="0.25">
      <c r="A64" s="59"/>
      <c r="B64" s="59"/>
      <c r="C64" s="59"/>
      <c r="D64" s="59"/>
    </row>
  </sheetData>
  <autoFilter ref="A8:L45" xr:uid="{00000000-0009-0000-0000-000002000000}">
    <filterColumn colId="5" showButton="0"/>
  </autoFilter>
  <mergeCells count="24">
    <mergeCell ref="F36:G36"/>
    <mergeCell ref="F40:G40"/>
    <mergeCell ref="F43:G43"/>
    <mergeCell ref="F44:G44"/>
    <mergeCell ref="F45:G45"/>
    <mergeCell ref="F46:G46"/>
    <mergeCell ref="F26:G26"/>
    <mergeCell ref="F27:G27"/>
    <mergeCell ref="F28:G28"/>
    <mergeCell ref="F29:G29"/>
    <mergeCell ref="F30:G30"/>
    <mergeCell ref="F33:G33"/>
    <mergeCell ref="F16:G16"/>
    <mergeCell ref="F17:G17"/>
    <mergeCell ref="F18:G18"/>
    <mergeCell ref="F21:G21"/>
    <mergeCell ref="F24:G24"/>
    <mergeCell ref="F25:G25"/>
    <mergeCell ref="A2:L2"/>
    <mergeCell ref="A3:L3"/>
    <mergeCell ref="A5:L5"/>
    <mergeCell ref="A6:L6"/>
    <mergeCell ref="F8:G8"/>
    <mergeCell ref="F15:G15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Mayo</MES>
    <A_x00f1_o xmlns="7a134c39-333c-4b73-9c61-d3c5e2872a01">2024</A_x00f1_o>
    <_dlc_DocId xmlns="6e2a57a2-9d48-4009-82e5-3fe89fb6c543">3CFCSSYJ6V66-34-246</_dlc_DocId>
    <_dlc_DocIdUrl xmlns="6e2a57a2-9d48-4009-82e5-3fe89fb6c543">
      <Url>https://www.reincorporacion.gov.co/es/agencia/_layouts/15/DocIdRedir.aspx?ID=3CFCSSYJ6V66-34-246</Url>
      <Description>3CFCSSYJ6V66-34-246</Description>
    </_dlc_DocIdUrl>
  </documentManagement>
</p:properties>
</file>

<file path=customXml/itemProps1.xml><?xml version="1.0" encoding="utf-8"?>
<ds:datastoreItem xmlns:ds="http://schemas.openxmlformats.org/officeDocument/2006/customXml" ds:itemID="{876A03D0-BD12-400D-B61B-F0FBE861AE1B}"/>
</file>

<file path=customXml/itemProps2.xml><?xml version="1.0" encoding="utf-8"?>
<ds:datastoreItem xmlns:ds="http://schemas.openxmlformats.org/officeDocument/2006/customXml" ds:itemID="{840F8B88-75B1-4173-98AA-C57741A6DCAB}"/>
</file>

<file path=customXml/itemProps3.xml><?xml version="1.0" encoding="utf-8"?>
<ds:datastoreItem xmlns:ds="http://schemas.openxmlformats.org/officeDocument/2006/customXml" ds:itemID="{7976083D-82DF-4344-965B-4911E8F4FA7E}"/>
</file>

<file path=customXml/itemProps4.xml><?xml version="1.0" encoding="utf-8"?>
<ds:datastoreItem xmlns:ds="http://schemas.openxmlformats.org/officeDocument/2006/customXml" ds:itemID="{5708180E-8CF8-4F38-8D2E-E169EEAE1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May</vt:lpstr>
      <vt:lpstr>'Publicar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Mayo</dc:title>
  <dc:creator>Nancy Stella Guerra Soler</dc:creator>
  <cp:lastModifiedBy>Nancy Stella Guerra Soler</cp:lastModifiedBy>
  <dcterms:created xsi:type="dcterms:W3CDTF">2024-06-11T22:42:03Z</dcterms:created>
  <dcterms:modified xsi:type="dcterms:W3CDTF">2024-06-11T22:42:42Z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7cfc19d5-9188-4990-9a1d-9529932d3ba9</vt:lpwstr>
  </property>
</Properties>
</file>