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NANCY  GUERRA\PRESUPUESTOS\SIGER\2025\"/>
    </mc:Choice>
  </mc:AlternateContent>
  <xr:revisionPtr revIDLastSave="0" documentId="8_{E9821102-8CC6-49F4-B6B1-F0CF31EBCD27}" xr6:coauthVersionLast="47" xr6:coauthVersionMax="47" xr10:uidLastSave="{00000000-0000-0000-0000-000000000000}"/>
  <bookViews>
    <workbookView xWindow="-120" yWindow="-120" windowWidth="29040" windowHeight="15840" xr2:uid="{E0701471-F593-478D-BEF4-3B63225DF992}"/>
  </bookViews>
  <sheets>
    <sheet name="Publicar Abril 2025" sheetId="4" r:id="rId1"/>
  </sheets>
  <externalReferences>
    <externalReference r:id="rId2"/>
  </externalReferences>
  <definedNames>
    <definedName name="_xlnm._FilterDatabase" localSheetId="0" hidden="1">'Publicar Abril 2025'!$A$8:$L$45</definedName>
    <definedName name="_xlnm.Print_Area" localSheetId="0">'Publicar Abril 2025'!$A$1:$L$56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4" l="1"/>
  <c r="I46" i="4"/>
  <c r="H46" i="4"/>
  <c r="K45" i="4"/>
  <c r="I45" i="4"/>
  <c r="H45" i="4"/>
  <c r="K38" i="4"/>
  <c r="K37" i="4" s="1"/>
  <c r="K36" i="4" s="1"/>
  <c r="I38" i="4"/>
  <c r="I37" i="4" s="1"/>
  <c r="I36" i="4" s="1"/>
  <c r="H38" i="4"/>
  <c r="H37" i="4" s="1"/>
  <c r="H36" i="4" s="1"/>
  <c r="K34" i="4"/>
  <c r="K33" i="4" s="1"/>
  <c r="I34" i="4"/>
  <c r="I33" i="4" s="1"/>
  <c r="H34" i="4"/>
  <c r="H33" i="4"/>
  <c r="K29" i="4"/>
  <c r="K28" i="4" s="1"/>
  <c r="K27" i="4" s="1"/>
  <c r="I29" i="4"/>
  <c r="I28" i="4" s="1"/>
  <c r="I27" i="4" s="1"/>
  <c r="H29" i="4"/>
  <c r="H28" i="4" s="1"/>
  <c r="H27" i="4" s="1"/>
  <c r="K26" i="4"/>
  <c r="K25" i="4" s="1"/>
  <c r="K24" i="4" s="1"/>
  <c r="I26" i="4"/>
  <c r="I25" i="4" s="1"/>
  <c r="I24" i="4" s="1"/>
  <c r="H26" i="4"/>
  <c r="H25" i="4" s="1"/>
  <c r="H24" i="4" s="1"/>
  <c r="K21" i="4"/>
  <c r="K20" i="4" s="1"/>
  <c r="I21" i="4"/>
  <c r="I20" i="4" s="1"/>
  <c r="H21" i="4"/>
  <c r="H20" i="4" s="1"/>
  <c r="K18" i="4"/>
  <c r="I18" i="4"/>
  <c r="H18" i="4"/>
  <c r="K17" i="4"/>
  <c r="I17" i="4"/>
  <c r="H17" i="4"/>
  <c r="K16" i="4"/>
  <c r="I16" i="4"/>
  <c r="H16" i="4"/>
  <c r="H23" i="4" l="1"/>
  <c r="L33" i="4"/>
  <c r="J36" i="4"/>
  <c r="I23" i="4"/>
  <c r="J23" i="4" s="1"/>
  <c r="H44" i="4"/>
  <c r="H43" i="4" s="1"/>
  <c r="H42" i="4" s="1"/>
  <c r="H48" i="4" s="1"/>
  <c r="L20" i="4"/>
  <c r="J20" i="4"/>
  <c r="H15" i="4"/>
  <c r="H14" i="4" s="1"/>
  <c r="H40" i="4" s="1"/>
  <c r="H10" i="4" s="1"/>
  <c r="K15" i="4"/>
  <c r="K14" i="4" s="1"/>
  <c r="I44" i="4"/>
  <c r="I43" i="4" s="1"/>
  <c r="I42" i="4" s="1"/>
  <c r="J33" i="4"/>
  <c r="L36" i="4"/>
  <c r="I15" i="4"/>
  <c r="I14" i="4" s="1"/>
  <c r="K44" i="4"/>
  <c r="K43" i="4" s="1"/>
  <c r="K42" i="4" s="1"/>
  <c r="L42" i="4" s="1"/>
  <c r="L48" i="4" s="1"/>
  <c r="K23" i="4"/>
  <c r="L23" i="4" s="1"/>
  <c r="J14" i="4" l="1"/>
  <c r="J42" i="4"/>
  <c r="J48" i="4" s="1"/>
  <c r="I48" i="4"/>
  <c r="K40" i="4"/>
  <c r="I40" i="4"/>
  <c r="J40" i="4" s="1"/>
  <c r="L14" i="4"/>
  <c r="K48" i="4"/>
  <c r="L40" i="4"/>
  <c r="K10" i="4" l="1"/>
  <c r="L10" i="4" s="1"/>
  <c r="I10" i="4"/>
  <c r="J10" i="4" s="1"/>
</calcChain>
</file>

<file path=xl/sharedStrings.xml><?xml version="1.0" encoding="utf-8"?>
<sst xmlns="http://schemas.openxmlformats.org/spreadsheetml/2006/main" count="104" uniqueCount="57">
  <si>
    <t>|</t>
  </si>
  <si>
    <t>AGENCIA PARA LA REINCORPORACION Y LA NORMALIZACION</t>
  </si>
  <si>
    <t>PRESIDENCIA DE LA REPÚBLICA</t>
  </si>
  <si>
    <t>INFORME DE EJECUCIÓN PRESUPUESTAL VIGENCIA 2025</t>
  </si>
  <si>
    <t>CTA PROG</t>
  </si>
  <si>
    <t>SUBC
SUBP</t>
  </si>
  <si>
    <t>OBJG
PROY</t>
  </si>
  <si>
    <t>ORD
SPRY</t>
  </si>
  <si>
    <t>REC</t>
  </si>
  <si>
    <t>CONCEPTO</t>
  </si>
  <si>
    <t>APROPIACIÓN VIGENTE</t>
  </si>
  <si>
    <t>COMPROMISOS</t>
  </si>
  <si>
    <t>% EJEC</t>
  </si>
  <si>
    <t>OBLIGACIONES</t>
  </si>
  <si>
    <t>TOTAL PRESUPUESTO ARN</t>
  </si>
  <si>
    <t>A. FUNCIONAMIENTO</t>
  </si>
  <si>
    <t>01</t>
  </si>
  <si>
    <t>GASTOS DE PERSONAL</t>
  </si>
  <si>
    <t>PLANTA DE PERSONAL PERMANENTE</t>
  </si>
  <si>
    <t>SALARIO</t>
  </si>
  <si>
    <t>02</t>
  </si>
  <si>
    <t>CONTRIBUCIONES INHERENTES A LA NÓMINA</t>
  </si>
  <si>
    <t>03</t>
  </si>
  <si>
    <t>REMUNERACIONES NO CONSTITUTIVAS DE FACTOR SALARIAL</t>
  </si>
  <si>
    <t>ADQUISICION DE BIENES Y SERVICIOS</t>
  </si>
  <si>
    <t>TRANSFERENCIAS CORRIENTES</t>
  </si>
  <si>
    <t>A ENTIDADES DEL GOBIERNO</t>
  </si>
  <si>
    <t>A ORGANOS DEL PGN</t>
  </si>
  <si>
    <t>001</t>
  </si>
  <si>
    <t>FONDO DE PROGRAMAS ESPECIALES PARA LA PAZ: PROGRAMA DE REINTEGRACIÓN SOCIAL Y ECONOMICA</t>
  </si>
  <si>
    <t>04</t>
  </si>
  <si>
    <t>PRESTACIONES SOCIALES</t>
  </si>
  <si>
    <t>PRESTACIONES SOCIALES RELACIONADAS CON EL EMPLEO</t>
  </si>
  <si>
    <t>012</t>
  </si>
  <si>
    <t>INCAPACIDADES Y LICENCIAS DE MATERNIDAD Y PATERNIDAD (NO DE PENSIONES)</t>
  </si>
  <si>
    <t>10</t>
  </si>
  <si>
    <t>SENTENCIAS Y CONCILIACIONES</t>
  </si>
  <si>
    <t>08</t>
  </si>
  <si>
    <t>GASTOS POR TRIBUTOS, MULTAS, SANCIONES E INTERESES DE MORA</t>
  </si>
  <si>
    <t>IMPUESTOS</t>
  </si>
  <si>
    <t>CONTRIBUCIONES</t>
  </si>
  <si>
    <t>CUOTA DE FISCALIZACIÓN Y AUDITAJE</t>
  </si>
  <si>
    <t>TOTAL PRESUPUESTO DE FUNCIONAMIENTO</t>
  </si>
  <si>
    <t>C. INVERSIÓN</t>
  </si>
  <si>
    <t>0211</t>
  </si>
  <si>
    <t>REINTEGRACIÓN DE PERSONAS Y GRUPOS ALZADOS EN ARMAS DESDE EL SECTOR PRESIDENCIA</t>
  </si>
  <si>
    <t>INTERSUBSECTORIAL GOBIERNO</t>
  </si>
  <si>
    <t>3</t>
  </si>
  <si>
    <t/>
  </si>
  <si>
    <t>5. CONVERGENCIA REGIONAL / C. INCLUSIÓN DE LAS PERSONAS QUE HAN DEJADO LAS ARMAS Y POTENCIAR SU PARTICIPACIÓN EN LAS COMUNIDADES Y TERRITORIOS DONDE HABITAN _</t>
  </si>
  <si>
    <t>4</t>
  </si>
  <si>
    <t>TOTAL PRESUPUESTO DE INVERSIÓN</t>
  </si>
  <si>
    <t>Elaboró: Cindy Lorena Leal Lara - Contratista Prof. 4 Grupo Presupuesto</t>
  </si>
  <si>
    <r>
      <rPr>
        <b/>
        <sz val="9"/>
        <color theme="1"/>
        <rFont val="Aptos Narrow"/>
        <family val="2"/>
        <scheme val="minor"/>
      </rPr>
      <t xml:space="preserve">NOTA 1: </t>
    </r>
    <r>
      <rPr>
        <sz val="9"/>
        <color theme="1"/>
        <rFont val="Aptos Narrow"/>
        <family val="2"/>
        <scheme val="minor"/>
      </rPr>
      <t xml:space="preserve">El 20 de enero de 2025 mediante oficio 1-2025-004852 le fueron asignados a la ARN $ 265.745.000.000 adicionales par distribuir al rubro de transferencias corrientes, bajo la resolución 094 del MHCP del PGN </t>
    </r>
  </si>
  <si>
    <r>
      <rPr>
        <b/>
        <sz val="9"/>
        <color theme="1"/>
        <rFont val="Aptos Narrow"/>
        <family val="2"/>
        <scheme val="minor"/>
      </rPr>
      <t xml:space="preserve">Nota2: </t>
    </r>
    <r>
      <rPr>
        <sz val="9"/>
        <color theme="1"/>
        <rFont val="Aptos Narrow"/>
        <family val="2"/>
        <scheme val="minor"/>
      </rPr>
      <t>El 11 de marzo de 2025 mediante Decreto 0274 le fueron adicionados a la ARN $ 26.212.000.000 en el marco de la declaratoria del estado de conmoción interior en la región del Catatumbo, el área metropolitana de Cúcuta y los municipios de Río de Oro y González del departamento del Cesar.</t>
    </r>
  </si>
  <si>
    <t xml:space="preserve">PERÍODO DEL 1 DE ENERO AL 30 DE ABRIL 2025 </t>
  </si>
  <si>
    <t>Revisó: Angie Lizeth Gonzalez Gonzalez - Coordinadora Grupo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</si>
</sst>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7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7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9" fontId="7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10" fontId="4" fillId="3" borderId="0" xfId="1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" fillId="2" borderId="0" xfId="10" applyFill="1" applyAlignment="1">
      <alignment vertical="center"/>
    </xf>
    <xf numFmtId="10" fontId="5" fillId="2" borderId="0" xfId="11" applyNumberFormat="1" applyFont="1" applyFill="1" applyAlignment="1">
      <alignment horizontal="center" vertical="center"/>
    </xf>
    <xf numFmtId="0" fontId="5" fillId="2" borderId="0" xfId="10" applyFont="1" applyFill="1" applyAlignment="1">
      <alignment horizontal="center" vertical="center"/>
    </xf>
    <xf numFmtId="0" fontId="4" fillId="2" borderId="0" xfId="10" applyFont="1" applyFill="1" applyAlignment="1">
      <alignment vertical="center"/>
    </xf>
    <xf numFmtId="0" fontId="1" fillId="2" borderId="0" xfId="10" applyFill="1" applyAlignment="1">
      <alignment horizontal="center" vertical="center"/>
    </xf>
    <xf numFmtId="0" fontId="6" fillId="2" borderId="0" xfId="10" applyFont="1" applyFill="1" applyAlignment="1">
      <alignment horizontal="center" vertical="center"/>
    </xf>
    <xf numFmtId="43" fontId="1" fillId="2" borderId="0" xfId="10" applyNumberFormat="1" applyFill="1" applyAlignment="1">
      <alignment vertical="center"/>
    </xf>
    <xf numFmtId="0" fontId="8" fillId="2" borderId="1" xfId="10" applyFont="1" applyFill="1" applyBorder="1" applyAlignment="1">
      <alignment horizontal="center" vertical="center" wrapText="1"/>
    </xf>
    <xf numFmtId="0" fontId="8" fillId="2" borderId="1" xfId="10" applyFont="1" applyFill="1" applyBorder="1" applyAlignment="1">
      <alignment horizontal="center" vertical="center"/>
    </xf>
    <xf numFmtId="10" fontId="5" fillId="2" borderId="1" xfId="11" applyNumberFormat="1" applyFont="1" applyFill="1" applyBorder="1" applyAlignment="1">
      <alignment horizontal="center" vertical="center"/>
    </xf>
    <xf numFmtId="0" fontId="5" fillId="2" borderId="1" xfId="10" applyFont="1" applyFill="1" applyBorder="1" applyAlignment="1">
      <alignment horizontal="center" vertical="center"/>
    </xf>
    <xf numFmtId="0" fontId="9" fillId="2" borderId="0" xfId="10" applyFont="1" applyFill="1" applyAlignment="1">
      <alignment vertical="center"/>
    </xf>
    <xf numFmtId="0" fontId="10" fillId="3" borderId="0" xfId="10" applyFont="1" applyFill="1" applyAlignment="1">
      <alignment vertical="center"/>
    </xf>
    <xf numFmtId="0" fontId="11" fillId="3" borderId="0" xfId="10" applyFont="1" applyFill="1" applyAlignment="1">
      <alignment vertical="center"/>
    </xf>
    <xf numFmtId="164" fontId="10" fillId="3" borderId="0" xfId="12" applyFont="1" applyFill="1" applyAlignment="1">
      <alignment vertical="center"/>
    </xf>
    <xf numFmtId="10" fontId="10" fillId="3" borderId="0" xfId="11" applyNumberFormat="1" applyFont="1" applyFill="1" applyAlignment="1">
      <alignment horizontal="center" vertical="center"/>
    </xf>
    <xf numFmtId="3" fontId="1" fillId="2" borderId="0" xfId="10" applyNumberFormat="1" applyFill="1" applyAlignment="1">
      <alignment vertical="center"/>
    </xf>
    <xf numFmtId="49" fontId="4" fillId="2" borderId="0" xfId="10" applyNumberFormat="1" applyFont="1" applyFill="1" applyAlignment="1">
      <alignment horizontal="center" vertical="center"/>
    </xf>
    <xf numFmtId="0" fontId="12" fillId="2" borderId="0" xfId="10" applyFont="1" applyFill="1" applyAlignment="1">
      <alignment horizontal="center" vertical="center"/>
    </xf>
    <xf numFmtId="0" fontId="4" fillId="2" borderId="0" xfId="10" applyFont="1" applyFill="1" applyAlignment="1">
      <alignment horizontal="left" vertical="center" wrapText="1"/>
    </xf>
    <xf numFmtId="0" fontId="1" fillId="2" borderId="0" xfId="10" applyFill="1" applyAlignment="1">
      <alignment horizontal="left" vertical="center" wrapText="1"/>
    </xf>
    <xf numFmtId="164" fontId="4" fillId="2" borderId="0" xfId="12" applyFont="1" applyFill="1" applyAlignment="1">
      <alignment vertical="center"/>
    </xf>
    <xf numFmtId="10" fontId="13" fillId="2" borderId="0" xfId="11" applyNumberFormat="1" applyFont="1" applyFill="1" applyAlignment="1">
      <alignment horizontal="center" vertical="center"/>
    </xf>
    <xf numFmtId="49" fontId="13" fillId="2" borderId="0" xfId="10" applyNumberFormat="1" applyFont="1" applyFill="1" applyAlignment="1">
      <alignment horizontal="center" vertical="center"/>
    </xf>
    <xf numFmtId="0" fontId="13" fillId="2" borderId="0" xfId="10" applyFont="1" applyFill="1" applyAlignment="1">
      <alignment horizontal="center" vertical="center"/>
    </xf>
    <xf numFmtId="164" fontId="13" fillId="2" borderId="0" xfId="12" applyFont="1" applyFill="1" applyAlignment="1">
      <alignment vertical="center"/>
    </xf>
    <xf numFmtId="49" fontId="5" fillId="2" borderId="0" xfId="10" applyNumberFormat="1" applyFont="1" applyFill="1" applyAlignment="1">
      <alignment horizontal="center" vertical="center"/>
    </xf>
    <xf numFmtId="0" fontId="5" fillId="2" borderId="0" xfId="10" applyFont="1" applyFill="1" applyAlignment="1">
      <alignment horizontal="left" vertical="center" wrapText="1"/>
    </xf>
    <xf numFmtId="164" fontId="5" fillId="2" borderId="0" xfId="12" applyFont="1" applyFill="1" applyAlignment="1">
      <alignment vertical="center"/>
    </xf>
    <xf numFmtId="49" fontId="1" fillId="2" borderId="0" xfId="10" applyNumberFormat="1" applyFill="1" applyAlignment="1">
      <alignment horizontal="center" vertical="center"/>
    </xf>
    <xf numFmtId="0" fontId="9" fillId="2" borderId="0" xfId="10" applyFont="1" applyFill="1" applyAlignment="1">
      <alignment horizontal="center" vertical="center"/>
    </xf>
    <xf numFmtId="164" fontId="7" fillId="2" borderId="0" xfId="12" applyFont="1" applyFill="1" applyAlignment="1">
      <alignment vertical="center"/>
    </xf>
    <xf numFmtId="0" fontId="5" fillId="2" borderId="0" xfId="10" applyFont="1" applyFill="1" applyAlignment="1">
      <alignment vertical="center"/>
    </xf>
    <xf numFmtId="164" fontId="5" fillId="4" borderId="0" xfId="12" applyFont="1" applyFill="1" applyAlignment="1">
      <alignment vertical="center"/>
    </xf>
    <xf numFmtId="0" fontId="5" fillId="4" borderId="0" xfId="10" applyFont="1" applyFill="1" applyAlignment="1">
      <alignment horizontal="center" vertical="center"/>
    </xf>
    <xf numFmtId="164" fontId="1" fillId="2" borderId="0" xfId="12" applyFont="1" applyFill="1" applyAlignment="1">
      <alignment vertical="center"/>
    </xf>
    <xf numFmtId="0" fontId="5" fillId="2" borderId="0" xfId="10" applyFont="1" applyFill="1" applyAlignment="1">
      <alignment vertical="center" wrapText="1"/>
    </xf>
    <xf numFmtId="164" fontId="4" fillId="4" borderId="0" xfId="12" applyFont="1" applyFill="1" applyAlignment="1">
      <alignment vertical="center"/>
    </xf>
    <xf numFmtId="10" fontId="13" fillId="4" borderId="0" xfId="11" applyNumberFormat="1" applyFont="1" applyFill="1" applyAlignment="1">
      <alignment horizontal="center" vertical="center"/>
    </xf>
    <xf numFmtId="10" fontId="5" fillId="4" borderId="0" xfId="11" applyNumberFormat="1" applyFont="1" applyFill="1" applyAlignment="1">
      <alignment horizontal="center" vertical="center"/>
    </xf>
    <xf numFmtId="0" fontId="4" fillId="3" borderId="0" xfId="10" applyFont="1" applyFill="1" applyAlignment="1">
      <alignment horizontal="left" vertical="center" wrapText="1"/>
    </xf>
    <xf numFmtId="164" fontId="4" fillId="3" borderId="0" xfId="12" applyFont="1" applyFill="1" applyAlignment="1">
      <alignment vertical="center"/>
    </xf>
    <xf numFmtId="0" fontId="1" fillId="3" borderId="0" xfId="10" applyFill="1" applyAlignment="1">
      <alignment vertical="center"/>
    </xf>
    <xf numFmtId="10" fontId="4" fillId="3" borderId="0" xfId="11" applyNumberFormat="1" applyFont="1" applyFill="1" applyAlignment="1">
      <alignment horizontal="center" vertical="center"/>
    </xf>
    <xf numFmtId="0" fontId="1" fillId="2" borderId="0" xfId="13" applyFill="1" applyAlignment="1">
      <alignment vertical="center"/>
    </xf>
    <xf numFmtId="49" fontId="1" fillId="2" borderId="0" xfId="10" applyNumberFormat="1" applyFill="1" applyAlignment="1">
      <alignment vertical="center"/>
    </xf>
    <xf numFmtId="0" fontId="13" fillId="2" borderId="0" xfId="10" applyFont="1" applyFill="1" applyAlignment="1">
      <alignment horizontal="left" vertical="center" wrapText="1"/>
    </xf>
    <xf numFmtId="0" fontId="4" fillId="2" borderId="0" xfId="10" applyFont="1" applyFill="1" applyAlignment="1">
      <alignment horizontal="center" vertical="center"/>
    </xf>
    <xf numFmtId="0" fontId="1" fillId="2" borderId="0" xfId="10" applyFill="1" applyAlignment="1">
      <alignment horizontal="center" vertical="center"/>
    </xf>
    <xf numFmtId="0" fontId="6" fillId="2" borderId="0" xfId="10" applyFont="1" applyFill="1" applyAlignment="1">
      <alignment horizontal="center" vertical="center"/>
    </xf>
    <xf numFmtId="0" fontId="8" fillId="2" borderId="1" xfId="10" applyFont="1" applyFill="1" applyBorder="1" applyAlignment="1">
      <alignment horizontal="center" vertical="center"/>
    </xf>
    <xf numFmtId="0" fontId="4" fillId="2" borderId="0" xfId="10" applyFont="1" applyFill="1" applyAlignment="1">
      <alignment horizontal="left" vertical="center" wrapText="1"/>
    </xf>
    <xf numFmtId="0" fontId="5" fillId="2" borderId="0" xfId="10" applyFont="1" applyFill="1" applyAlignment="1">
      <alignment horizontal="left" vertical="center" wrapText="1"/>
    </xf>
    <xf numFmtId="0" fontId="4" fillId="0" borderId="0" xfId="10" applyFont="1" applyAlignment="1">
      <alignment horizontal="left" vertical="center" wrapText="1"/>
    </xf>
    <xf numFmtId="49" fontId="5" fillId="2" borderId="0" xfId="13" applyNumberFormat="1" applyFont="1" applyFill="1" applyAlignment="1">
      <alignment horizontal="left" vertical="center" wrapText="1"/>
    </xf>
    <xf numFmtId="0" fontId="4" fillId="3" borderId="0" xfId="10" applyFont="1" applyFill="1" applyAlignment="1">
      <alignment horizontal="left" vertical="center" wrapText="1"/>
    </xf>
  </cellXfs>
  <cellStyles count="14">
    <cellStyle name="Millares 2" xfId="4" xr:uid="{2B34F289-7057-40DB-85BB-D13A9EF29CB8}"/>
    <cellStyle name="Millares 2 2" xfId="8" xr:uid="{0903A35F-093A-4693-969C-AF197C8D282D}"/>
    <cellStyle name="Millares 2 3" xfId="12" xr:uid="{313EE8D4-AE78-4F2F-A829-6C248C66F550}"/>
    <cellStyle name="Normal" xfId="0" builtinId="0"/>
    <cellStyle name="Normal 2" xfId="2" xr:uid="{6D377931-68EC-4E0C-9AFF-A8EDDFBDE924}"/>
    <cellStyle name="Normal 2 2" xfId="5" xr:uid="{56A198FA-90CE-40DE-B890-75A475883302}"/>
    <cellStyle name="Normal 2 2 2" xfId="9" xr:uid="{DB15EA10-51FB-4CE4-9481-393286691F3E}"/>
    <cellStyle name="Normal 2 2 3" xfId="13" xr:uid="{19614238-9537-462C-BE2C-97B9B68721E2}"/>
    <cellStyle name="Normal 2 3" xfId="6" xr:uid="{EBA296F3-6119-4486-B5F7-9282C1F84B4C}"/>
    <cellStyle name="Normal 2 4" xfId="10" xr:uid="{7AE9B348-78C3-407B-9EFE-768292B7FE88}"/>
    <cellStyle name="Porcentaje" xfId="1" builtinId="5"/>
    <cellStyle name="Porcentaje 2" xfId="3" xr:uid="{BD4D957C-95A0-4FBE-93AE-BD22CEE8A126}"/>
    <cellStyle name="Porcentaje 2 2" xfId="7" xr:uid="{3E962040-8A24-415A-928E-B5DF53B213A0}"/>
    <cellStyle name="Porcentaje 2 3" xfId="11" xr:uid="{1D0A73B1-5627-4587-8D6E-B3033383A7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488155</xdr:colOff>
      <xdr:row>0</xdr:row>
      <xdr:rowOff>107160</xdr:rowOff>
    </xdr:from>
    <xdr:to>
      <xdr:col>4</xdr:col>
      <xdr:colOff>59530</xdr:colOff>
      <xdr:row>4</xdr:row>
      <xdr:rowOff>164310</xdr:rowOff>
    </xdr:to>
    <xdr:pic>
      <xdr:nvPicPr>
        <xdr:cNvPr id="2" name="Imagen 1" descr="Escudo de Colombia&#10;Agencia para la Reincorporación y la Normalización - ARN">
          <a:extLst>
            <a:ext uri="{FF2B5EF4-FFF2-40B4-BE49-F238E27FC236}">
              <a16:creationId xmlns:a16="http://schemas.microsoft.com/office/drawing/2014/main" id="{57BFC5DD-7338-4FAB-B99B-B7B7CBCD73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966" b="14530"/>
        <a:stretch/>
      </xdr:blipFill>
      <xdr:spPr bwMode="auto">
        <a:xfrm>
          <a:off x="488155" y="107160"/>
          <a:ext cx="1590675" cy="819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eintegracion.sharepoint.com/sites/GrupodePresupuesto/Documentos%20compartidos/Presupuesto/Presupuesto/Informes/2025/Abril/Ejecuci&#243;n%20agregada%20Abril.xlsx" TargetMode="External"/><Relationship Id="rId1" Type="http://schemas.openxmlformats.org/officeDocument/2006/relationships/externalLinkPath" Target="https://reintegracion.sharepoint.com/sites/GrupodePresupuesto/Documentos%20compartidos/Presupuesto/Presupuesto/Informes/2025/Abril/Ejecuci&#243;n%20agregada%20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ril"/>
      <sheetName val="Din Abril"/>
      <sheetName val="Publicar Abril 2025"/>
    </sheetNames>
    <sheetDataSet>
      <sheetData sheetId="0"/>
      <sheetData sheetId="1">
        <row r="6">
          <cell r="E6">
            <v>37697000000</v>
          </cell>
          <cell r="F6">
            <v>8994081125</v>
          </cell>
          <cell r="H6">
            <v>8973794891</v>
          </cell>
        </row>
        <row r="7">
          <cell r="E7">
            <v>13676000000</v>
          </cell>
          <cell r="F7">
            <v>3611525203.1700001</v>
          </cell>
          <cell r="H7">
            <v>3379874205.9200001</v>
          </cell>
        </row>
        <row r="8">
          <cell r="E8">
            <v>3226000000</v>
          </cell>
          <cell r="F8">
            <v>789291911</v>
          </cell>
          <cell r="H8">
            <v>783001040</v>
          </cell>
        </row>
        <row r="10">
          <cell r="E10">
            <v>9286000000</v>
          </cell>
          <cell r="F10">
            <v>6347078579.5799999</v>
          </cell>
          <cell r="H10">
            <v>3253765080.6599998</v>
          </cell>
        </row>
        <row r="12">
          <cell r="E12">
            <v>315967084174</v>
          </cell>
          <cell r="F12">
            <v>162623276164.82999</v>
          </cell>
          <cell r="H12">
            <v>24045809844.59</v>
          </cell>
        </row>
        <row r="13">
          <cell r="E13">
            <v>22000000</v>
          </cell>
          <cell r="F13">
            <v>16628750</v>
          </cell>
          <cell r="H13">
            <v>16628750</v>
          </cell>
        </row>
        <row r="14">
          <cell r="E14">
            <v>200000000</v>
          </cell>
          <cell r="F14">
            <v>89934548</v>
          </cell>
          <cell r="H14">
            <v>88687426</v>
          </cell>
        </row>
        <row r="16">
          <cell r="E16">
            <v>742000000</v>
          </cell>
          <cell r="F16">
            <v>0</v>
          </cell>
          <cell r="H16">
            <v>0</v>
          </cell>
        </row>
        <row r="18">
          <cell r="E18">
            <v>990000000</v>
          </cell>
          <cell r="F18">
            <v>0</v>
          </cell>
          <cell r="H18">
            <v>0</v>
          </cell>
        </row>
        <row r="19">
          <cell r="E19">
            <v>1210000000</v>
          </cell>
          <cell r="F19">
            <v>0</v>
          </cell>
          <cell r="H19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5AECF-1374-4D7E-91E8-7BDBDE604419}">
  <sheetPr>
    <tabColor theme="0" tint="-0.499984740745262"/>
    <pageSetUpPr fitToPage="1"/>
  </sheetPr>
  <dimension ref="A1:N67"/>
  <sheetViews>
    <sheetView tabSelected="1" topLeftCell="A5" zoomScaleNormal="100" workbookViewId="0">
      <selection activeCell="J21" sqref="J21"/>
    </sheetView>
  </sheetViews>
  <sheetFormatPr baseColWidth="10" defaultColWidth="11.42578125" defaultRowHeight="15" x14ac:dyDescent="0.25"/>
  <cols>
    <col min="1" max="5" width="7.5703125" style="3" customWidth="1"/>
    <col min="6" max="6" width="34.85546875" style="3" customWidth="1"/>
    <col min="7" max="7" width="21.85546875" style="3" bestFit="1" customWidth="1"/>
    <col min="8" max="9" width="22.42578125" style="3" bestFit="1" customWidth="1"/>
    <col min="10" max="10" width="10" style="4" bestFit="1" customWidth="1"/>
    <col min="11" max="11" width="22.42578125" style="3" bestFit="1" customWidth="1"/>
    <col min="12" max="12" width="10" style="5" bestFit="1" customWidth="1"/>
    <col min="13" max="13" width="17.85546875" style="3" bestFit="1" customWidth="1"/>
    <col min="14" max="14" width="14.7109375" style="3" bestFit="1" customWidth="1"/>
    <col min="15" max="16384" width="11.42578125" style="3"/>
  </cols>
  <sheetData>
    <row r="1" spans="1:14" x14ac:dyDescent="0.25">
      <c r="N1" s="3" t="s">
        <v>0</v>
      </c>
    </row>
    <row r="2" spans="1:14" x14ac:dyDescent="0.25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4" x14ac:dyDescent="0.25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5" spans="1:14" x14ac:dyDescent="0.25">
      <c r="A5" s="50" t="s">
        <v>3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4" x14ac:dyDescent="0.25">
      <c r="A6" s="52" t="s">
        <v>55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4" x14ac:dyDescent="0.25">
      <c r="H7" s="9"/>
    </row>
    <row r="8" spans="1:14" s="7" customFormat="1" ht="27" x14ac:dyDescent="0.25">
      <c r="A8" s="10" t="s">
        <v>4</v>
      </c>
      <c r="B8" s="10" t="s">
        <v>5</v>
      </c>
      <c r="C8" s="10" t="s">
        <v>6</v>
      </c>
      <c r="D8" s="10" t="s">
        <v>7</v>
      </c>
      <c r="E8" s="11" t="s">
        <v>8</v>
      </c>
      <c r="F8" s="53" t="s">
        <v>9</v>
      </c>
      <c r="G8" s="53"/>
      <c r="H8" s="11" t="s">
        <v>10</v>
      </c>
      <c r="I8" s="11" t="s">
        <v>11</v>
      </c>
      <c r="J8" s="12" t="s">
        <v>12</v>
      </c>
      <c r="K8" s="11" t="s">
        <v>13</v>
      </c>
      <c r="L8" s="13" t="s">
        <v>12</v>
      </c>
    </row>
    <row r="9" spans="1:14" ht="7.5" customHeight="1" x14ac:dyDescent="0.25"/>
    <row r="10" spans="1:14" ht="20.25" customHeight="1" x14ac:dyDescent="0.25">
      <c r="E10" s="14"/>
      <c r="F10" s="15" t="s">
        <v>14</v>
      </c>
      <c r="G10" s="16"/>
      <c r="H10" s="17">
        <f>H40+H48</f>
        <v>383016084174</v>
      </c>
      <c r="I10" s="17">
        <f>I40+I48</f>
        <v>182471816281.57999</v>
      </c>
      <c r="J10" s="18">
        <f>+I10/H10</f>
        <v>0.47640771189829473</v>
      </c>
      <c r="K10" s="17">
        <f>K40+K48</f>
        <v>40541561238.169998</v>
      </c>
      <c r="L10" s="18">
        <f>+K10/H10</f>
        <v>0.10584819518898432</v>
      </c>
      <c r="M10" s="19"/>
      <c r="N10" s="19"/>
    </row>
    <row r="11" spans="1:14" ht="12" customHeight="1" x14ac:dyDescent="0.25">
      <c r="E11" s="14"/>
      <c r="F11" s="6"/>
      <c r="H11" s="9"/>
      <c r="I11" s="9"/>
      <c r="K11" s="9"/>
      <c r="M11" s="9"/>
      <c r="N11" s="9"/>
    </row>
    <row r="12" spans="1:14" x14ac:dyDescent="0.25">
      <c r="E12" s="14"/>
      <c r="F12" s="6" t="s">
        <v>15</v>
      </c>
      <c r="H12" s="9"/>
      <c r="I12" s="9"/>
      <c r="K12" s="9"/>
    </row>
    <row r="13" spans="1:14" ht="6.75" customHeight="1" x14ac:dyDescent="0.25">
      <c r="E13" s="14"/>
    </row>
    <row r="14" spans="1:14" x14ac:dyDescent="0.25">
      <c r="A14" s="20" t="s">
        <v>16</v>
      </c>
      <c r="B14" s="20"/>
      <c r="C14" s="20"/>
      <c r="D14" s="20"/>
      <c r="E14" s="21"/>
      <c r="F14" s="22" t="s">
        <v>17</v>
      </c>
      <c r="G14" s="23"/>
      <c r="H14" s="24">
        <f>+H15</f>
        <v>54599000000</v>
      </c>
      <c r="I14" s="24">
        <f>+I15</f>
        <v>13394898239.17</v>
      </c>
      <c r="J14" s="25">
        <f>+I14/H14</f>
        <v>0.24533229984377003</v>
      </c>
      <c r="K14" s="24">
        <f>+K15</f>
        <v>13136670136.92</v>
      </c>
      <c r="L14" s="25">
        <f>+K14/H14</f>
        <v>0.24060276080001466</v>
      </c>
    </row>
    <row r="15" spans="1:14" ht="15" customHeight="1" x14ac:dyDescent="0.25">
      <c r="A15" s="26" t="s">
        <v>16</v>
      </c>
      <c r="B15" s="26" t="s">
        <v>16</v>
      </c>
      <c r="C15" s="26"/>
      <c r="D15" s="26"/>
      <c r="E15" s="27"/>
      <c r="F15" s="49" t="s">
        <v>18</v>
      </c>
      <c r="G15" s="49"/>
      <c r="H15" s="28">
        <f>SUM(H16:H18)</f>
        <v>54599000000</v>
      </c>
      <c r="I15" s="28">
        <f>SUM(I16:I18)</f>
        <v>13394898239.17</v>
      </c>
      <c r="J15" s="25"/>
      <c r="K15" s="28">
        <f>SUM(K16:K18)</f>
        <v>13136670136.92</v>
      </c>
      <c r="L15" s="25"/>
      <c r="M15" s="6"/>
    </row>
    <row r="16" spans="1:14" x14ac:dyDescent="0.25">
      <c r="A16" s="29" t="s">
        <v>16</v>
      </c>
      <c r="B16" s="29" t="s">
        <v>16</v>
      </c>
      <c r="C16" s="29" t="s">
        <v>16</v>
      </c>
      <c r="D16" s="29"/>
      <c r="E16" s="5">
        <v>10</v>
      </c>
      <c r="F16" s="55" t="s">
        <v>19</v>
      </c>
      <c r="G16" s="55"/>
      <c r="H16" s="31">
        <f>'[1]Din Abril'!E6</f>
        <v>37697000000</v>
      </c>
      <c r="I16" s="31">
        <f>'[1]Din Abril'!F6</f>
        <v>8994081125</v>
      </c>
      <c r="J16" s="25"/>
      <c r="K16" s="31">
        <f>'[1]Din Abril'!H6</f>
        <v>8973794891</v>
      </c>
      <c r="L16" s="25"/>
    </row>
    <row r="17" spans="1:13" x14ac:dyDescent="0.25">
      <c r="A17" s="29" t="s">
        <v>16</v>
      </c>
      <c r="B17" s="29" t="s">
        <v>16</v>
      </c>
      <c r="C17" s="29" t="s">
        <v>20</v>
      </c>
      <c r="D17" s="29"/>
      <c r="E17" s="5">
        <v>10</v>
      </c>
      <c r="F17" s="55" t="s">
        <v>21</v>
      </c>
      <c r="G17" s="55"/>
      <c r="H17" s="31">
        <f>'[1]Din Abril'!E7</f>
        <v>13676000000</v>
      </c>
      <c r="I17" s="31">
        <f>'[1]Din Abril'!F7</f>
        <v>3611525203.1700001</v>
      </c>
      <c r="J17" s="25"/>
      <c r="K17" s="31">
        <f>'[1]Din Abril'!H7</f>
        <v>3379874205.9200001</v>
      </c>
      <c r="L17" s="25"/>
    </row>
    <row r="18" spans="1:13" ht="12" customHeight="1" x14ac:dyDescent="0.25">
      <c r="A18" s="29" t="s">
        <v>16</v>
      </c>
      <c r="B18" s="29" t="s">
        <v>16</v>
      </c>
      <c r="C18" s="29" t="s">
        <v>22</v>
      </c>
      <c r="D18" s="29"/>
      <c r="E18" s="5">
        <v>10</v>
      </c>
      <c r="F18" s="55" t="s">
        <v>23</v>
      </c>
      <c r="G18" s="55"/>
      <c r="H18" s="31">
        <f>'[1]Din Abril'!E8</f>
        <v>3226000000</v>
      </c>
      <c r="I18" s="31">
        <f>'[1]Din Abril'!F8</f>
        <v>789291911</v>
      </c>
      <c r="J18" s="25"/>
      <c r="K18" s="31">
        <f>'[1]Din Abril'!H8</f>
        <v>783001040</v>
      </c>
      <c r="L18" s="25"/>
    </row>
    <row r="19" spans="1:13" ht="21.75" customHeight="1" x14ac:dyDescent="0.25">
      <c r="A19" s="20"/>
      <c r="B19" s="20"/>
      <c r="C19" s="20"/>
      <c r="D19" s="20"/>
      <c r="E19" s="21"/>
      <c r="F19" s="22"/>
      <c r="G19" s="22"/>
    </row>
    <row r="20" spans="1:13" ht="21.75" customHeight="1" x14ac:dyDescent="0.25">
      <c r="A20" s="20" t="s">
        <v>20</v>
      </c>
      <c r="B20" s="20"/>
      <c r="C20" s="20"/>
      <c r="D20" s="20"/>
      <c r="E20" s="21"/>
      <c r="F20" s="22" t="s">
        <v>24</v>
      </c>
      <c r="G20" s="22"/>
      <c r="H20" s="24">
        <f>SUM(H21:H21)</f>
        <v>9286000000</v>
      </c>
      <c r="I20" s="24">
        <f>SUM(I21:I21)</f>
        <v>6347078579.5799999</v>
      </c>
      <c r="J20" s="25">
        <f>+I20/H20</f>
        <v>0.68351050824682313</v>
      </c>
      <c r="K20" s="24">
        <f>SUM(K21:K21)</f>
        <v>3253765080.6599998</v>
      </c>
      <c r="L20" s="25">
        <f>+K20/H20</f>
        <v>0.35039468884988151</v>
      </c>
    </row>
    <row r="21" spans="1:13" ht="18" customHeight="1" x14ac:dyDescent="0.25">
      <c r="A21" s="26" t="s">
        <v>20</v>
      </c>
      <c r="B21" s="26"/>
      <c r="C21" s="26"/>
      <c r="D21" s="26"/>
      <c r="E21" s="21">
        <v>10</v>
      </c>
      <c r="F21" s="49" t="s">
        <v>24</v>
      </c>
      <c r="G21" s="49"/>
      <c r="H21" s="31">
        <f>'[1]Din Abril'!E10</f>
        <v>9286000000</v>
      </c>
      <c r="I21" s="31">
        <f>'[1]Din Abril'!F10</f>
        <v>6347078579.5799999</v>
      </c>
      <c r="K21" s="31">
        <f>'[1]Din Abril'!H10</f>
        <v>3253765080.6599998</v>
      </c>
      <c r="L21" s="4"/>
    </row>
    <row r="22" spans="1:13" ht="18" customHeight="1" x14ac:dyDescent="0.25">
      <c r="A22" s="32"/>
      <c r="B22" s="32"/>
      <c r="C22" s="32"/>
      <c r="D22" s="32"/>
      <c r="E22" s="33"/>
      <c r="F22" s="30"/>
      <c r="G22" s="30"/>
      <c r="H22" s="34"/>
      <c r="I22" s="34"/>
      <c r="K22" s="34"/>
    </row>
    <row r="23" spans="1:13" ht="27.75" customHeight="1" x14ac:dyDescent="0.25">
      <c r="A23" s="20" t="s">
        <v>22</v>
      </c>
      <c r="B23" s="20"/>
      <c r="C23" s="20"/>
      <c r="D23" s="20"/>
      <c r="E23" s="21"/>
      <c r="F23" s="22" t="s">
        <v>25</v>
      </c>
      <c r="G23" s="30"/>
      <c r="H23" s="24">
        <f>+H24+H27+H30</f>
        <v>316167084174</v>
      </c>
      <c r="I23" s="24">
        <f>+I24+I27+I30</f>
        <v>162713210712.82999</v>
      </c>
      <c r="J23" s="25">
        <f>+I23/H23</f>
        <v>0.51464310757688514</v>
      </c>
      <c r="K23" s="24">
        <f>+K24+K27+K30</f>
        <v>24134497270.59</v>
      </c>
      <c r="L23" s="25">
        <f>+K23/H23</f>
        <v>7.6334629626744366E-2</v>
      </c>
    </row>
    <row r="24" spans="1:13" x14ac:dyDescent="0.25">
      <c r="A24" s="20" t="s">
        <v>22</v>
      </c>
      <c r="B24" s="20" t="s">
        <v>22</v>
      </c>
      <c r="C24" s="20"/>
      <c r="D24" s="20"/>
      <c r="E24" s="21"/>
      <c r="F24" s="54" t="s">
        <v>26</v>
      </c>
      <c r="G24" s="54"/>
      <c r="H24" s="34">
        <f>H25</f>
        <v>315967084174</v>
      </c>
      <c r="I24" s="34">
        <f>I25</f>
        <v>162623276164.82999</v>
      </c>
      <c r="K24" s="34">
        <f>K25</f>
        <v>24045809844.59</v>
      </c>
    </row>
    <row r="25" spans="1:13" ht="30.75" customHeight="1" x14ac:dyDescent="0.25">
      <c r="A25" s="29" t="s">
        <v>22</v>
      </c>
      <c r="B25" s="29" t="s">
        <v>22</v>
      </c>
      <c r="C25" s="29" t="s">
        <v>16</v>
      </c>
      <c r="D25" s="29"/>
      <c r="E25" s="33"/>
      <c r="F25" s="55" t="s">
        <v>27</v>
      </c>
      <c r="G25" s="55"/>
      <c r="H25" s="31">
        <f>H26</f>
        <v>315967084174</v>
      </c>
      <c r="I25" s="31">
        <f>I26</f>
        <v>162623276164.82999</v>
      </c>
      <c r="K25" s="31">
        <f>K26</f>
        <v>24045809844.59</v>
      </c>
      <c r="M25" s="35"/>
    </row>
    <row r="26" spans="1:13" ht="33" customHeight="1" x14ac:dyDescent="0.25">
      <c r="A26" s="29" t="s">
        <v>22</v>
      </c>
      <c r="B26" s="29" t="s">
        <v>22</v>
      </c>
      <c r="C26" s="29" t="s">
        <v>16</v>
      </c>
      <c r="D26" s="29" t="s">
        <v>28</v>
      </c>
      <c r="E26" s="33">
        <v>10</v>
      </c>
      <c r="F26" s="55" t="s">
        <v>29</v>
      </c>
      <c r="G26" s="55"/>
      <c r="H26" s="36">
        <f>'[1]Din Abril'!E12</f>
        <v>315967084174</v>
      </c>
      <c r="I26" s="36">
        <f>'[1]Din Abril'!F12</f>
        <v>162623276164.82999</v>
      </c>
      <c r="J26" s="37"/>
      <c r="K26" s="36">
        <f>'[1]Din Abril'!H12</f>
        <v>24045809844.59</v>
      </c>
      <c r="L26" s="37"/>
    </row>
    <row r="27" spans="1:13" ht="27" customHeight="1" x14ac:dyDescent="0.25">
      <c r="A27" s="20" t="s">
        <v>22</v>
      </c>
      <c r="B27" s="20" t="s">
        <v>30</v>
      </c>
      <c r="C27" s="20"/>
      <c r="D27" s="20"/>
      <c r="E27" s="21"/>
      <c r="F27" s="56" t="s">
        <v>31</v>
      </c>
      <c r="G27" s="56"/>
      <c r="H27" s="34">
        <f>H28</f>
        <v>200000000</v>
      </c>
      <c r="I27" s="34">
        <f>I28</f>
        <v>89934548</v>
      </c>
      <c r="K27" s="34">
        <f>K28</f>
        <v>88687426</v>
      </c>
    </row>
    <row r="28" spans="1:13" ht="30.75" customHeight="1" x14ac:dyDescent="0.25">
      <c r="A28" s="29" t="s">
        <v>22</v>
      </c>
      <c r="B28" s="29" t="s">
        <v>30</v>
      </c>
      <c r="C28" s="29" t="s">
        <v>20</v>
      </c>
      <c r="D28" s="29"/>
      <c r="E28" s="33"/>
      <c r="F28" s="55" t="s">
        <v>32</v>
      </c>
      <c r="G28" s="55"/>
      <c r="H28" s="38">
        <f>H29</f>
        <v>200000000</v>
      </c>
      <c r="I28" s="38">
        <f>I29</f>
        <v>89934548</v>
      </c>
      <c r="K28" s="38">
        <f>K29</f>
        <v>88687426</v>
      </c>
    </row>
    <row r="29" spans="1:13" ht="30" customHeight="1" x14ac:dyDescent="0.25">
      <c r="A29" s="29" t="s">
        <v>22</v>
      </c>
      <c r="B29" s="29" t="s">
        <v>30</v>
      </c>
      <c r="C29" s="29" t="s">
        <v>20</v>
      </c>
      <c r="D29" s="29" t="s">
        <v>33</v>
      </c>
      <c r="E29" s="33">
        <v>10</v>
      </c>
      <c r="F29" s="55" t="s">
        <v>34</v>
      </c>
      <c r="G29" s="55"/>
      <c r="H29" s="36">
        <f>'[1]Din Abril'!E14</f>
        <v>200000000</v>
      </c>
      <c r="I29" s="36">
        <f>'[1]Din Abril'!F14</f>
        <v>89934548</v>
      </c>
      <c r="J29" s="37"/>
      <c r="K29" s="36">
        <f>'[1]Din Abril'!H14</f>
        <v>88687426</v>
      </c>
      <c r="L29" s="37"/>
    </row>
    <row r="30" spans="1:13" ht="27" hidden="1" customHeight="1" x14ac:dyDescent="0.25">
      <c r="A30" s="20" t="s">
        <v>22</v>
      </c>
      <c r="B30" s="20" t="s">
        <v>35</v>
      </c>
      <c r="C30" s="20"/>
      <c r="D30" s="20"/>
      <c r="E30" s="21"/>
      <c r="F30" s="54" t="s">
        <v>36</v>
      </c>
      <c r="G30" s="54"/>
      <c r="H30" s="34">
        <v>0</v>
      </c>
      <c r="I30" s="34">
        <v>0</v>
      </c>
      <c r="K30" s="34">
        <v>0</v>
      </c>
    </row>
    <row r="31" spans="1:13" ht="10.5" customHeight="1" x14ac:dyDescent="0.25">
      <c r="A31" s="29" t="s">
        <v>22</v>
      </c>
      <c r="B31" s="29" t="s">
        <v>35</v>
      </c>
      <c r="C31" s="29"/>
      <c r="D31" s="29"/>
      <c r="E31" s="33">
        <v>10</v>
      </c>
      <c r="F31" s="39" t="s">
        <v>36</v>
      </c>
      <c r="G31" s="39"/>
      <c r="H31" s="36">
        <v>0</v>
      </c>
      <c r="I31" s="36">
        <v>0</v>
      </c>
      <c r="J31" s="37"/>
      <c r="K31" s="36">
        <v>0</v>
      </c>
      <c r="L31" s="37"/>
    </row>
    <row r="32" spans="1:13" ht="31.5" customHeight="1" x14ac:dyDescent="0.25">
      <c r="A32" s="29"/>
      <c r="B32" s="29"/>
      <c r="C32" s="29"/>
      <c r="D32" s="29"/>
      <c r="E32" s="33"/>
      <c r="F32" s="30"/>
      <c r="G32" s="30"/>
      <c r="H32" s="36"/>
      <c r="I32" s="36"/>
      <c r="J32" s="37"/>
      <c r="K32" s="36"/>
      <c r="L32" s="37"/>
    </row>
    <row r="33" spans="1:12" ht="32.25" customHeight="1" x14ac:dyDescent="0.25">
      <c r="A33" s="20" t="s">
        <v>37</v>
      </c>
      <c r="B33" s="20"/>
      <c r="C33" s="20"/>
      <c r="D33" s="20"/>
      <c r="E33" s="21"/>
      <c r="F33" s="54" t="s">
        <v>38</v>
      </c>
      <c r="G33" s="54"/>
      <c r="H33" s="40">
        <f>H34</f>
        <v>22000000</v>
      </c>
      <c r="I33" s="40">
        <f>I34</f>
        <v>16628750</v>
      </c>
      <c r="J33" s="41">
        <f>+I33/H33</f>
        <v>0.75585227272727273</v>
      </c>
      <c r="K33" s="40">
        <f>K34</f>
        <v>16628750</v>
      </c>
      <c r="L33" s="41">
        <f>+K33/H33</f>
        <v>0.75585227272727273</v>
      </c>
    </row>
    <row r="34" spans="1:12" ht="12" customHeight="1" x14ac:dyDescent="0.25">
      <c r="A34" s="29" t="s">
        <v>37</v>
      </c>
      <c r="B34" s="29" t="s">
        <v>16</v>
      </c>
      <c r="C34" s="29"/>
      <c r="D34" s="29"/>
      <c r="E34" s="33">
        <v>10</v>
      </c>
      <c r="F34" s="39" t="s">
        <v>39</v>
      </c>
      <c r="G34" s="39"/>
      <c r="H34" s="36">
        <f>'[1]Din Abril'!E13</f>
        <v>22000000</v>
      </c>
      <c r="I34" s="36">
        <f>'[1]Din Abril'!F13</f>
        <v>16628750</v>
      </c>
      <c r="J34" s="42"/>
      <c r="K34" s="36">
        <f>'[1]Din Abril'!H13</f>
        <v>16628750</v>
      </c>
      <c r="L34" s="37"/>
    </row>
    <row r="35" spans="1:12" ht="15" customHeight="1" x14ac:dyDescent="0.25">
      <c r="A35" s="29"/>
      <c r="B35" s="29"/>
      <c r="C35" s="29"/>
      <c r="D35" s="29"/>
      <c r="E35" s="33"/>
      <c r="F35" s="39"/>
      <c r="G35" s="39"/>
      <c r="H35" s="36"/>
      <c r="I35" s="36"/>
      <c r="J35" s="42"/>
      <c r="K35" s="36"/>
      <c r="L35" s="37"/>
    </row>
    <row r="36" spans="1:12" ht="31.5" customHeight="1" x14ac:dyDescent="0.25">
      <c r="A36" s="20" t="s">
        <v>37</v>
      </c>
      <c r="B36" s="20"/>
      <c r="C36" s="20"/>
      <c r="D36" s="20"/>
      <c r="E36" s="21"/>
      <c r="F36" s="54" t="s">
        <v>38</v>
      </c>
      <c r="G36" s="54"/>
      <c r="H36" s="40">
        <f>H37</f>
        <v>742000000</v>
      </c>
      <c r="I36" s="40">
        <f>I37</f>
        <v>0</v>
      </c>
      <c r="J36" s="41">
        <f>+I36/H36</f>
        <v>0</v>
      </c>
      <c r="K36" s="40">
        <f>K37</f>
        <v>0</v>
      </c>
      <c r="L36" s="41">
        <f>+K36/H36</f>
        <v>0</v>
      </c>
    </row>
    <row r="37" spans="1:12" ht="19.5" customHeight="1" x14ac:dyDescent="0.25">
      <c r="A37" s="29" t="s">
        <v>37</v>
      </c>
      <c r="B37" s="29" t="s">
        <v>30</v>
      </c>
      <c r="C37" s="29"/>
      <c r="D37" s="29"/>
      <c r="E37" s="33"/>
      <c r="F37" s="39" t="s">
        <v>40</v>
      </c>
      <c r="G37" s="39"/>
      <c r="H37" s="36">
        <f>SUM(H38:H38)</f>
        <v>742000000</v>
      </c>
      <c r="I37" s="36">
        <f>SUM(I38:I38)</f>
        <v>0</v>
      </c>
      <c r="J37" s="42"/>
      <c r="K37" s="36">
        <f>SUM(K38:K38)</f>
        <v>0</v>
      </c>
      <c r="L37" s="37"/>
    </row>
    <row r="38" spans="1:12" ht="27.75" customHeight="1" x14ac:dyDescent="0.25">
      <c r="A38" s="29" t="s">
        <v>37</v>
      </c>
      <c r="B38" s="29" t="s">
        <v>30</v>
      </c>
      <c r="C38" s="29" t="s">
        <v>16</v>
      </c>
      <c r="D38" s="29"/>
      <c r="E38" s="33">
        <v>11</v>
      </c>
      <c r="F38" s="39" t="s">
        <v>41</v>
      </c>
      <c r="G38" s="39"/>
      <c r="H38" s="36">
        <f>'[1]Din Abril'!E16</f>
        <v>742000000</v>
      </c>
      <c r="I38" s="36">
        <f>'[1]Din Abril'!F16</f>
        <v>0</v>
      </c>
      <c r="J38" s="42"/>
      <c r="K38" s="36">
        <f>'[1]Din Abril'!H16</f>
        <v>0</v>
      </c>
      <c r="L38" s="37"/>
    </row>
    <row r="39" spans="1:12" ht="15" customHeight="1" x14ac:dyDescent="0.25">
      <c r="A39" s="29"/>
      <c r="B39" s="29"/>
      <c r="C39" s="29"/>
      <c r="D39" s="29"/>
      <c r="E39" s="33"/>
      <c r="F39" s="39"/>
      <c r="G39" s="39"/>
      <c r="H39" s="36"/>
      <c r="I39" s="36"/>
      <c r="J39" s="42"/>
      <c r="K39" s="36"/>
      <c r="L39" s="37"/>
    </row>
    <row r="40" spans="1:12" ht="25.5" customHeight="1" x14ac:dyDescent="0.25">
      <c r="A40" s="29"/>
      <c r="B40" s="29"/>
      <c r="C40" s="29"/>
      <c r="D40" s="29"/>
      <c r="E40" s="33"/>
      <c r="F40" s="58" t="s">
        <v>42</v>
      </c>
      <c r="G40" s="58"/>
      <c r="H40" s="44">
        <f>H14+H20+H23+H33+H36</f>
        <v>380816084174</v>
      </c>
      <c r="I40" s="44">
        <f>I14+I20+I23+I33+I36</f>
        <v>182471816281.57999</v>
      </c>
      <c r="J40" s="1">
        <f>+I40/H40</f>
        <v>0.47915995112802579</v>
      </c>
      <c r="K40" s="44">
        <f>K14+K20+K23+K33+K36</f>
        <v>40541561238.169998</v>
      </c>
      <c r="L40" s="18">
        <f>+K40/H40</f>
        <v>0.10645968729526144</v>
      </c>
    </row>
    <row r="41" spans="1:12" ht="30.75" customHeight="1" x14ac:dyDescent="0.25">
      <c r="A41" s="32"/>
      <c r="B41" s="32"/>
      <c r="C41" s="32"/>
      <c r="D41" s="32"/>
      <c r="E41" s="33"/>
      <c r="F41" s="30"/>
      <c r="G41" s="30"/>
    </row>
    <row r="42" spans="1:12" ht="19.5" customHeight="1" x14ac:dyDescent="0.25">
      <c r="A42" s="20"/>
      <c r="B42" s="20"/>
      <c r="C42" s="20"/>
      <c r="D42" s="20"/>
      <c r="E42" s="21"/>
      <c r="F42" s="22" t="s">
        <v>43</v>
      </c>
      <c r="G42" s="30"/>
      <c r="H42" s="24">
        <f>+H43</f>
        <v>2200000000</v>
      </c>
      <c r="I42" s="24">
        <f>+I43</f>
        <v>0</v>
      </c>
      <c r="J42" s="25">
        <f>+I42/H42</f>
        <v>0</v>
      </c>
      <c r="K42" s="24">
        <f>+K43</f>
        <v>0</v>
      </c>
      <c r="L42" s="25">
        <f>+K42/H42</f>
        <v>0</v>
      </c>
    </row>
    <row r="43" spans="1:12" ht="39" customHeight="1" x14ac:dyDescent="0.25">
      <c r="A43" s="20" t="s">
        <v>44</v>
      </c>
      <c r="B43" s="29"/>
      <c r="C43" s="29"/>
      <c r="D43" s="29"/>
      <c r="E43" s="33"/>
      <c r="F43" s="55" t="s">
        <v>45</v>
      </c>
      <c r="G43" s="55"/>
      <c r="H43" s="24">
        <f>H44</f>
        <v>2200000000</v>
      </c>
      <c r="I43" s="24">
        <f>I44</f>
        <v>0</v>
      </c>
      <c r="J43" s="25"/>
      <c r="K43" s="24">
        <f>K44</f>
        <v>0</v>
      </c>
      <c r="L43" s="25"/>
    </row>
    <row r="44" spans="1:12" ht="30.75" customHeight="1" x14ac:dyDescent="0.25">
      <c r="A44" s="20" t="s">
        <v>44</v>
      </c>
      <c r="B44" s="29">
        <v>1000</v>
      </c>
      <c r="C44" s="29"/>
      <c r="D44" s="29"/>
      <c r="E44" s="33"/>
      <c r="F44" s="55" t="s">
        <v>46</v>
      </c>
      <c r="G44" s="55"/>
      <c r="H44" s="24">
        <f>SUM(H45:H46)</f>
        <v>2200000000</v>
      </c>
      <c r="I44" s="24">
        <f>SUM(I45:I46)</f>
        <v>0</v>
      </c>
      <c r="J44" s="25"/>
      <c r="K44" s="24">
        <f>SUM(K45:K46)</f>
        <v>0</v>
      </c>
      <c r="L44" s="25"/>
    </row>
    <row r="45" spans="1:12" ht="48.75" customHeight="1" x14ac:dyDescent="0.25">
      <c r="A45" s="20" t="s">
        <v>44</v>
      </c>
      <c r="B45" s="29">
        <v>1000</v>
      </c>
      <c r="C45" s="29" t="s">
        <v>47</v>
      </c>
      <c r="D45" s="29" t="s">
        <v>48</v>
      </c>
      <c r="E45" s="33">
        <v>11</v>
      </c>
      <c r="F45" s="55" t="s">
        <v>49</v>
      </c>
      <c r="G45" s="55"/>
      <c r="H45" s="31">
        <f>'[1]Din Abril'!E18</f>
        <v>990000000</v>
      </c>
      <c r="I45" s="31">
        <f>'[1]Din Abril'!F18</f>
        <v>0</v>
      </c>
      <c r="K45" s="31">
        <f>'[1]Din Abril'!H18</f>
        <v>0</v>
      </c>
      <c r="L45" s="25"/>
    </row>
    <row r="46" spans="1:12" ht="48.75" customHeight="1" x14ac:dyDescent="0.25">
      <c r="A46" s="20" t="s">
        <v>44</v>
      </c>
      <c r="B46" s="29">
        <v>1000</v>
      </c>
      <c r="C46" s="29" t="s">
        <v>50</v>
      </c>
      <c r="D46" s="29" t="s">
        <v>48</v>
      </c>
      <c r="E46" s="33">
        <v>11</v>
      </c>
      <c r="F46" s="55" t="s">
        <v>49</v>
      </c>
      <c r="G46" s="55"/>
      <c r="H46" s="31">
        <f>'[1]Din Abril'!E19</f>
        <v>1210000000</v>
      </c>
      <c r="I46" s="31">
        <f>'[1]Din Abril'!F19</f>
        <v>0</v>
      </c>
      <c r="K46" s="31">
        <f>'[1]Din Abril'!H19</f>
        <v>0</v>
      </c>
      <c r="L46" s="25"/>
    </row>
    <row r="47" spans="1:12" x14ac:dyDescent="0.25">
      <c r="A47" s="32"/>
      <c r="B47" s="32"/>
      <c r="C47" s="32"/>
      <c r="D47" s="32"/>
      <c r="E47" s="8"/>
      <c r="H47" s="34"/>
      <c r="I47" s="34"/>
      <c r="K47" s="34"/>
    </row>
    <row r="48" spans="1:12" x14ac:dyDescent="0.25">
      <c r="A48" s="32"/>
      <c r="B48" s="32"/>
      <c r="C48" s="32"/>
      <c r="D48" s="32"/>
      <c r="E48" s="8"/>
      <c r="F48" s="43" t="s">
        <v>51</v>
      </c>
      <c r="G48" s="45"/>
      <c r="H48" s="44">
        <f t="shared" ref="H48:L48" si="0">+H42</f>
        <v>2200000000</v>
      </c>
      <c r="I48" s="44">
        <f t="shared" si="0"/>
        <v>0</v>
      </c>
      <c r="J48" s="1">
        <f t="shared" si="0"/>
        <v>0</v>
      </c>
      <c r="K48" s="44">
        <f t="shared" si="0"/>
        <v>0</v>
      </c>
      <c r="L48" s="46">
        <f t="shared" si="0"/>
        <v>0</v>
      </c>
    </row>
    <row r="49" spans="1:14" x14ac:dyDescent="0.25">
      <c r="A49" s="32"/>
      <c r="B49" s="32"/>
      <c r="C49" s="32"/>
      <c r="D49" s="32"/>
      <c r="E49" s="7"/>
      <c r="J49" s="5"/>
    </row>
    <row r="50" spans="1:14" x14ac:dyDescent="0.25">
      <c r="A50" s="32"/>
      <c r="B50" s="32"/>
      <c r="C50" s="32"/>
      <c r="D50" s="32"/>
      <c r="E50" s="7"/>
      <c r="J50" s="5"/>
    </row>
    <row r="51" spans="1:14" ht="21.75" customHeight="1" x14ac:dyDescent="0.25">
      <c r="A51" s="57" t="s">
        <v>53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47"/>
      <c r="N51" s="47"/>
    </row>
    <row r="52" spans="1:14" ht="21.75" customHeight="1" x14ac:dyDescent="0.25">
      <c r="A52" s="57" t="s">
        <v>54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47"/>
      <c r="N52" s="47"/>
    </row>
    <row r="53" spans="1:14" x14ac:dyDescent="0.25">
      <c r="A53" s="32"/>
      <c r="B53" s="32"/>
      <c r="C53" s="32"/>
      <c r="D53" s="32"/>
      <c r="E53" s="7"/>
      <c r="J53" s="5"/>
    </row>
    <row r="54" spans="1:14" x14ac:dyDescent="0.25">
      <c r="A54" s="2" t="s">
        <v>52</v>
      </c>
      <c r="B54" s="32"/>
      <c r="C54" s="32"/>
      <c r="D54" s="32"/>
      <c r="E54" s="7"/>
      <c r="J54" s="5"/>
    </row>
    <row r="55" spans="1:14" x14ac:dyDescent="0.25">
      <c r="A55" s="2" t="s">
        <v>56</v>
      </c>
      <c r="B55" s="32"/>
      <c r="C55" s="32"/>
      <c r="D55" s="32"/>
      <c r="E55" s="7"/>
    </row>
    <row r="56" spans="1:14" x14ac:dyDescent="0.25">
      <c r="A56" s="2"/>
      <c r="C56" s="32"/>
      <c r="D56" s="32"/>
      <c r="E56" s="7"/>
    </row>
    <row r="57" spans="1:14" x14ac:dyDescent="0.25">
      <c r="A57" s="32"/>
      <c r="B57" s="32"/>
      <c r="C57" s="32"/>
      <c r="D57" s="32"/>
      <c r="E57" s="7"/>
    </row>
    <row r="58" spans="1:14" x14ac:dyDescent="0.25">
      <c r="A58" s="32"/>
      <c r="B58" s="32"/>
      <c r="C58" s="32"/>
      <c r="D58" s="32"/>
      <c r="E58" s="7"/>
    </row>
    <row r="59" spans="1:14" x14ac:dyDescent="0.25">
      <c r="A59" s="32"/>
      <c r="B59" s="32"/>
      <c r="C59" s="32"/>
      <c r="D59" s="32"/>
      <c r="E59" s="7"/>
    </row>
    <row r="60" spans="1:14" x14ac:dyDescent="0.25">
      <c r="A60" s="32"/>
      <c r="B60" s="32"/>
      <c r="C60" s="32"/>
      <c r="D60" s="32"/>
      <c r="E60" s="7"/>
    </row>
    <row r="61" spans="1:14" x14ac:dyDescent="0.25">
      <c r="A61" s="32"/>
      <c r="B61" s="32"/>
      <c r="C61" s="32"/>
      <c r="D61" s="32"/>
      <c r="E61" s="7"/>
    </row>
    <row r="62" spans="1:14" x14ac:dyDescent="0.25">
      <c r="A62" s="32"/>
      <c r="B62" s="32"/>
      <c r="C62" s="32"/>
      <c r="D62" s="32"/>
      <c r="E62" s="7"/>
    </row>
    <row r="63" spans="1:14" x14ac:dyDescent="0.25">
      <c r="A63" s="32"/>
      <c r="B63" s="32"/>
      <c r="C63" s="32"/>
      <c r="D63" s="32"/>
      <c r="E63" s="7"/>
    </row>
    <row r="64" spans="1:14" x14ac:dyDescent="0.25">
      <c r="A64" s="32"/>
      <c r="B64" s="32"/>
      <c r="C64" s="32"/>
      <c r="D64" s="32"/>
      <c r="E64" s="7"/>
    </row>
    <row r="65" spans="1:4" x14ac:dyDescent="0.25">
      <c r="A65" s="48"/>
      <c r="B65" s="48"/>
      <c r="C65" s="48"/>
      <c r="D65" s="48"/>
    </row>
    <row r="66" spans="1:4" x14ac:dyDescent="0.25">
      <c r="A66" s="48"/>
      <c r="B66" s="48"/>
      <c r="C66" s="48"/>
      <c r="D66" s="48"/>
    </row>
    <row r="67" spans="1:4" x14ac:dyDescent="0.25">
      <c r="A67" s="48"/>
      <c r="B67" s="48"/>
      <c r="C67" s="48"/>
      <c r="D67" s="48"/>
    </row>
  </sheetData>
  <autoFilter ref="A8:L45" xr:uid="{00000000-0009-0000-0000-000002000000}">
    <filterColumn colId="5" showButton="0"/>
  </autoFilter>
  <mergeCells count="26">
    <mergeCell ref="A51:L51"/>
    <mergeCell ref="A52:L52"/>
    <mergeCell ref="F36:G36"/>
    <mergeCell ref="F40:G40"/>
    <mergeCell ref="F43:G43"/>
    <mergeCell ref="F44:G44"/>
    <mergeCell ref="F45:G45"/>
    <mergeCell ref="F46:G46"/>
    <mergeCell ref="F33:G33"/>
    <mergeCell ref="F16:G16"/>
    <mergeCell ref="F17:G17"/>
    <mergeCell ref="F18:G18"/>
    <mergeCell ref="F21:G21"/>
    <mergeCell ref="F24:G24"/>
    <mergeCell ref="F25:G25"/>
    <mergeCell ref="F26:G26"/>
    <mergeCell ref="F27:G27"/>
    <mergeCell ref="F28:G28"/>
    <mergeCell ref="F29:G29"/>
    <mergeCell ref="F30:G30"/>
    <mergeCell ref="F15:G15"/>
    <mergeCell ref="A2:L2"/>
    <mergeCell ref="A3:L3"/>
    <mergeCell ref="A5:L5"/>
    <mergeCell ref="A6:L6"/>
    <mergeCell ref="F8:G8"/>
  </mergeCells>
  <printOptions horizontalCentered="1"/>
  <pageMargins left="0.70866141732283472" right="0.70866141732283472" top="0.74803149606299213" bottom="0.74803149606299213" header="0.31496062992125984" footer="0.31496062992125984"/>
  <pageSetup scale="44" orientation="landscape" verticalDpi="599" r:id="rId1"/>
  <ignoredErrors>
    <ignoredError sqref="J10:J23 H26:K26 J33 J36 J4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581004244D4C40911EB61FCB4F2336" ma:contentTypeVersion="3" ma:contentTypeDescription="Crear nuevo documento." ma:contentTypeScope="" ma:versionID="2596491da49979f29e95b5d2ce20fd0f">
  <xsd:schema xmlns:xsd="http://www.w3.org/2001/XMLSchema" xmlns:xs="http://www.w3.org/2001/XMLSchema" xmlns:p="http://schemas.microsoft.com/office/2006/metadata/properties" xmlns:ns2="7a134c39-333c-4b73-9c61-d3c5e2872a01" xmlns:ns3="6e2a57a2-9d48-4009-82e5-3fe89fb6c543" targetNamespace="http://schemas.microsoft.com/office/2006/metadata/properties" ma:root="true" ma:fieldsID="41f8bf70b53c18001c45b642d5ebc003" ns2:_="" ns3:_="">
    <xsd:import namespace="7a134c39-333c-4b73-9c61-d3c5e2872a01"/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A_x00f1_o"/>
                <xsd:element ref="ns2:MES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134c39-333c-4b73-9c61-d3c5e2872a01" elementFormDefault="qualified">
    <xsd:import namespace="http://schemas.microsoft.com/office/2006/documentManagement/types"/>
    <xsd:import namespace="http://schemas.microsoft.com/office/infopath/2007/PartnerControls"/>
    <xsd:element name="A_x00f1_o" ma:index="8" ma:displayName="Año" ma:format="Dropdown" ma:internalName="A_x00f1_o">
      <xsd:simpleType>
        <xsd:restriction base="dms:Choice"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  <xsd:element name="MES" ma:index="9" ma:displayName="Mes" ma:default="Enero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7a134c39-333c-4b73-9c61-d3c5e2872a01">Abril</MES>
    <A_x00f1_o xmlns="7a134c39-333c-4b73-9c61-d3c5e2872a01">2025</A_x00f1_o>
    <_dlc_DocId xmlns="6e2a57a2-9d48-4009-82e5-3fe89fb6c543">3CFCSSYJ6V66-34-270</_dlc_DocId>
    <_dlc_DocIdUrl xmlns="6e2a57a2-9d48-4009-82e5-3fe89fb6c543">
      <Url>https://www.reincorporacion.gov.co/es/agencia/_layouts/15/DocIdRedir.aspx?ID=3CFCSSYJ6V66-34-270</Url>
      <Description>3CFCSSYJ6V66-34-270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6BD9080-3406-452A-8D43-F5032272A4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D92CEE-DA10-4EAF-9B3A-7D623D921CA0}"/>
</file>

<file path=customXml/itemProps3.xml><?xml version="1.0" encoding="utf-8"?>
<ds:datastoreItem xmlns:ds="http://schemas.openxmlformats.org/officeDocument/2006/customXml" ds:itemID="{BF9BFCE0-5C7B-4811-939C-F1B864DBF713}">
  <ds:schemaRefs>
    <ds:schemaRef ds:uri="http://schemas.microsoft.com/office/2006/metadata/properties"/>
    <ds:schemaRef ds:uri="http://schemas.microsoft.com/office/infopath/2007/PartnerControls"/>
    <ds:schemaRef ds:uri="77c5f610-70c0-4144-acdd-b603e5425dc3"/>
    <ds:schemaRef ds:uri="60beef9c-d14f-4fd4-9344-b35a1a76646a"/>
  </ds:schemaRefs>
</ds:datastoreItem>
</file>

<file path=customXml/itemProps4.xml><?xml version="1.0" encoding="utf-8"?>
<ds:datastoreItem xmlns:ds="http://schemas.openxmlformats.org/officeDocument/2006/customXml" ds:itemID="{7E3DBEA5-2339-4B99-85E3-4DD681978D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Publicar Abril 2025</vt:lpstr>
      <vt:lpstr>'Publicar Abril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2025 - Abril</dc:title>
  <dc:creator>Cindy Lorena Leal Lara</dc:creator>
  <cp:lastModifiedBy>Nancy Stella Guerra Soler</cp:lastModifiedBy>
  <cp:lastPrinted>2025-04-02T14:51:08Z</cp:lastPrinted>
  <dcterms:created xsi:type="dcterms:W3CDTF">2025-03-03T22:21:14Z</dcterms:created>
  <dcterms:modified xsi:type="dcterms:W3CDTF">2025-05-08T20:51:54Z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0x01010074581004244D4C40911EB61FCB4F2336</vt:lpwstr>
  </property>
  <property fmtid="{D5CDD505-2E9C-101B-9397-08002B2CF9AE}" pid="3" name="MediaServiceImageTags">
    <vt:lpwstr/>
  </property>
  <property fmtid="{D5CDD505-2E9C-101B-9397-08002B2CF9AE}" pid="4" name="_dlc_DocIdItemGuid">
    <vt:lpwstr>783739be-63ee-48cd-82ce-c19600e9c475</vt:lpwstr>
  </property>
</Properties>
</file>